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.pge.rj.gov.br\setor\PG12 - DiretoriadeGestão\GciaLicitacao\Márcia\ALC\Servente\pós parecer\"/>
    </mc:Choice>
  </mc:AlternateContent>
  <bookViews>
    <workbookView xWindow="0" yWindow="0" windowWidth="20490" windowHeight="7755" tabRatio="579" activeTab="1"/>
  </bookViews>
  <sheets>
    <sheet name="BC Líder - Diurno" sheetId="73" r:id="rId1"/>
    <sheet name="BC Líder - Noturno" sheetId="74" r:id="rId2"/>
    <sheet name="encarregado" sheetId="64" r:id="rId3"/>
    <sheet name="tecnico de manutenção" sheetId="71" r:id="rId4"/>
    <sheet name="mecânico de refrigeração" sheetId="77" r:id="rId5"/>
    <sheet name="Planilha Resumo " sheetId="75" r:id="rId6"/>
  </sheets>
  <definedNames>
    <definedName name="_xlnm.Print_Area" localSheetId="0">'BC Líder - Diurno'!$A$1:$E$116</definedName>
    <definedName name="_xlnm.Print_Area" localSheetId="1">'BC Líder - Noturno'!$A$1:$E$117</definedName>
    <definedName name="_xlnm.Print_Area" localSheetId="2">encarregado!$A$1:$E$117</definedName>
    <definedName name="_xlnm.Print_Area" localSheetId="4">'mecânico de refrigeração'!$A$1:$E$118</definedName>
    <definedName name="_xlnm.Print_Area" localSheetId="3">'tecnico de manutenção'!$A$1:$E$118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77" l="1"/>
  <c r="E66" i="71"/>
  <c r="E65" i="71"/>
  <c r="E64" i="71"/>
  <c r="E63" i="71"/>
  <c r="E62" i="71"/>
  <c r="E47" i="71"/>
  <c r="E63" i="64"/>
  <c r="E53" i="64"/>
  <c r="E47" i="64"/>
  <c r="E113" i="77"/>
  <c r="E95" i="77"/>
  <c r="E48" i="77"/>
  <c r="E113" i="71"/>
  <c r="E95" i="71"/>
  <c r="E113" i="64"/>
  <c r="E95" i="64"/>
  <c r="D78" i="64"/>
  <c r="E48" i="71" l="1"/>
  <c r="E48" i="64"/>
  <c r="D101" i="77" l="1"/>
  <c r="D106" i="77" s="1"/>
  <c r="D78" i="77"/>
  <c r="D68" i="77"/>
  <c r="D45" i="77"/>
  <c r="D34" i="77"/>
  <c r="E23" i="77"/>
  <c r="E29" i="77" l="1"/>
  <c r="E62" i="77" s="1"/>
  <c r="E47" i="77"/>
  <c r="E53" i="77" s="1"/>
  <c r="E58" i="77"/>
  <c r="E91" i="73"/>
  <c r="D100" i="74"/>
  <c r="E75" i="77" l="1"/>
  <c r="E34" i="77"/>
  <c r="E56" i="77" s="1"/>
  <c r="E109" i="77"/>
  <c r="E64" i="77"/>
  <c r="E72" i="77"/>
  <c r="E73" i="77"/>
  <c r="E80" i="77"/>
  <c r="E33" i="77"/>
  <c r="E81" i="77"/>
  <c r="E86" i="77" s="1"/>
  <c r="E76" i="77"/>
  <c r="E67" i="77"/>
  <c r="E74" i="77"/>
  <c r="E77" i="77"/>
  <c r="E78" i="77" s="1"/>
  <c r="E32" i="77"/>
  <c r="E65" i="77"/>
  <c r="E66" i="77" s="1"/>
  <c r="E91" i="74"/>
  <c r="E63" i="77"/>
  <c r="E91" i="77"/>
  <c r="E24" i="73"/>
  <c r="E85" i="77" l="1"/>
  <c r="E87" i="77" s="1"/>
  <c r="E112" i="77" s="1"/>
  <c r="E39" i="77"/>
  <c r="E40" i="77"/>
  <c r="E38" i="77"/>
  <c r="E45" i="77" s="1"/>
  <c r="E57" i="77" s="1"/>
  <c r="E41" i="77"/>
  <c r="E43" i="77"/>
  <c r="E68" i="77"/>
  <c r="E111" i="77" s="1"/>
  <c r="E42" i="77"/>
  <c r="E37" i="77"/>
  <c r="E44" i="77"/>
  <c r="E92" i="73"/>
  <c r="E92" i="74" s="1"/>
  <c r="E94" i="74" s="1"/>
  <c r="E112" i="74" s="1"/>
  <c r="E48" i="73"/>
  <c r="E23" i="74"/>
  <c r="E48" i="74"/>
  <c r="D78" i="74"/>
  <c r="D68" i="74"/>
  <c r="D34" i="74"/>
  <c r="D18" i="74"/>
  <c r="D100" i="73"/>
  <c r="D105" i="73" s="1"/>
  <c r="D78" i="73"/>
  <c r="D68" i="73"/>
  <c r="D45" i="73"/>
  <c r="D34" i="73"/>
  <c r="E23" i="73"/>
  <c r="D18" i="73"/>
  <c r="E23" i="71"/>
  <c r="E53" i="71" s="1"/>
  <c r="E58" i="71" s="1"/>
  <c r="D34" i="71"/>
  <c r="D68" i="71"/>
  <c r="D78" i="71"/>
  <c r="D101" i="71"/>
  <c r="D106" i="71" s="1"/>
  <c r="D34" i="64"/>
  <c r="D45" i="64"/>
  <c r="D68" i="64"/>
  <c r="D101" i="64"/>
  <c r="D45" i="71"/>
  <c r="D45" i="74"/>
  <c r="D105" i="74"/>
  <c r="D106" i="64" l="1"/>
  <c r="E59" i="77"/>
  <c r="E24" i="74"/>
  <c r="E26" i="74"/>
  <c r="E47" i="74"/>
  <c r="E29" i="64"/>
  <c r="E109" i="64" s="1"/>
  <c r="E58" i="64"/>
  <c r="E29" i="73"/>
  <c r="E47" i="73"/>
  <c r="E94" i="73"/>
  <c r="E112" i="73" s="1"/>
  <c r="E53" i="74"/>
  <c r="E58" i="74" s="1"/>
  <c r="E29" i="74"/>
  <c r="E74" i="74" s="1"/>
  <c r="E53" i="73"/>
  <c r="E58" i="73" s="1"/>
  <c r="E110" i="77" l="1"/>
  <c r="E99" i="77"/>
  <c r="E81" i="64"/>
  <c r="E86" i="64" s="1"/>
  <c r="E29" i="71"/>
  <c r="E74" i="64"/>
  <c r="E72" i="64"/>
  <c r="E64" i="64"/>
  <c r="E75" i="64"/>
  <c r="E67" i="64"/>
  <c r="E76" i="64"/>
  <c r="E66" i="64"/>
  <c r="E62" i="64"/>
  <c r="E73" i="64"/>
  <c r="E77" i="64"/>
  <c r="E65" i="64"/>
  <c r="E33" i="64"/>
  <c r="E32" i="64"/>
  <c r="E34" i="64" s="1"/>
  <c r="E80" i="64"/>
  <c r="E73" i="74"/>
  <c r="E34" i="74"/>
  <c r="E56" i="74" s="1"/>
  <c r="E77" i="74"/>
  <c r="E32" i="74"/>
  <c r="E67" i="74"/>
  <c r="E72" i="74"/>
  <c r="E65" i="74"/>
  <c r="E66" i="74" s="1"/>
  <c r="E108" i="74"/>
  <c r="E81" i="74"/>
  <c r="E86" i="74" s="1"/>
  <c r="E64" i="74"/>
  <c r="E80" i="74"/>
  <c r="E33" i="74"/>
  <c r="E75" i="74"/>
  <c r="E62" i="74"/>
  <c r="E76" i="74"/>
  <c r="E77" i="73"/>
  <c r="E62" i="73"/>
  <c r="E74" i="73"/>
  <c r="E72" i="73"/>
  <c r="E78" i="73" s="1"/>
  <c r="E85" i="73" s="1"/>
  <c r="E67" i="73"/>
  <c r="E33" i="73"/>
  <c r="E108" i="73"/>
  <c r="E73" i="73"/>
  <c r="E65" i="73"/>
  <c r="E66" i="73" s="1"/>
  <c r="E64" i="73"/>
  <c r="E81" i="73"/>
  <c r="E86" i="73" s="1"/>
  <c r="E32" i="73"/>
  <c r="E76" i="73"/>
  <c r="E80" i="73"/>
  <c r="E34" i="73"/>
  <c r="E56" i="73" s="1"/>
  <c r="E75" i="73"/>
  <c r="E34" i="71" l="1"/>
  <c r="E56" i="71" s="1"/>
  <c r="E33" i="71"/>
  <c r="E109" i="71"/>
  <c r="E32" i="71"/>
  <c r="E78" i="64"/>
  <c r="E85" i="64" s="1"/>
  <c r="E87" i="64" s="1"/>
  <c r="E112" i="64" s="1"/>
  <c r="E68" i="64"/>
  <c r="E111" i="64" s="1"/>
  <c r="E100" i="77"/>
  <c r="E104" i="77" s="1"/>
  <c r="E76" i="71"/>
  <c r="E80" i="71"/>
  <c r="E72" i="71"/>
  <c r="E67" i="71"/>
  <c r="E74" i="71"/>
  <c r="E75" i="71"/>
  <c r="E81" i="71"/>
  <c r="E86" i="71" s="1"/>
  <c r="E77" i="71"/>
  <c r="E73" i="71"/>
  <c r="E78" i="74"/>
  <c r="E63" i="74"/>
  <c r="E40" i="74"/>
  <c r="E44" i="74"/>
  <c r="E39" i="74"/>
  <c r="E42" i="74"/>
  <c r="E37" i="74"/>
  <c r="E87" i="73"/>
  <c r="E111" i="73" s="1"/>
  <c r="E110" i="74"/>
  <c r="E44" i="73"/>
  <c r="E38" i="73"/>
  <c r="E42" i="73"/>
  <c r="E41" i="73"/>
  <c r="E40" i="73"/>
  <c r="E63" i="73"/>
  <c r="E110" i="73" s="1"/>
  <c r="E37" i="73"/>
  <c r="E43" i="73"/>
  <c r="E39" i="73"/>
  <c r="E68" i="71" l="1"/>
  <c r="E111" i="71" s="1"/>
  <c r="E116" i="77"/>
  <c r="E102" i="77"/>
  <c r="E103" i="77"/>
  <c r="E78" i="71"/>
  <c r="E85" i="71" s="1"/>
  <c r="E87" i="71" s="1"/>
  <c r="E112" i="71" s="1"/>
  <c r="E56" i="64"/>
  <c r="E37" i="64"/>
  <c r="E39" i="64"/>
  <c r="E38" i="64"/>
  <c r="E41" i="64"/>
  <c r="E40" i="64"/>
  <c r="E44" i="64"/>
  <c r="E43" i="64"/>
  <c r="E85" i="74"/>
  <c r="E87" i="74" s="1"/>
  <c r="E111" i="74" s="1"/>
  <c r="E38" i="74"/>
  <c r="E41" i="74"/>
  <c r="E43" i="74"/>
  <c r="E57" i="74"/>
  <c r="E59" i="74" s="1"/>
  <c r="E42" i="64"/>
  <c r="E57" i="73"/>
  <c r="E59" i="73" s="1"/>
  <c r="B9" i="75" l="1"/>
  <c r="D9" i="75" s="1"/>
  <c r="E9" i="75" s="1"/>
  <c r="E37" i="71"/>
  <c r="E42" i="71"/>
  <c r="E44" i="71"/>
  <c r="E43" i="71"/>
  <c r="E40" i="71"/>
  <c r="E39" i="71"/>
  <c r="E38" i="71"/>
  <c r="E117" i="77"/>
  <c r="E106" i="77"/>
  <c r="E115" i="77" s="1"/>
  <c r="E41" i="71"/>
  <c r="E45" i="64"/>
  <c r="E57" i="64" s="1"/>
  <c r="E98" i="74"/>
  <c r="E109" i="74"/>
  <c r="E113" i="74" s="1"/>
  <c r="E109" i="73"/>
  <c r="E113" i="73" s="1"/>
  <c r="E45" i="71" l="1"/>
  <c r="E57" i="71" s="1"/>
  <c r="E59" i="71" s="1"/>
  <c r="E99" i="71" s="1"/>
  <c r="E59" i="64"/>
  <c r="E99" i="74"/>
  <c r="E103" i="74" s="1"/>
  <c r="E98" i="73"/>
  <c r="E110" i="71" l="1"/>
  <c r="E114" i="71" s="1"/>
  <c r="E100" i="71"/>
  <c r="E102" i="71" s="1"/>
  <c r="E110" i="64"/>
  <c r="E114" i="64" s="1"/>
  <c r="E99" i="64"/>
  <c r="E101" i="74"/>
  <c r="E99" i="73"/>
  <c r="E101" i="73" s="1"/>
  <c r="E115" i="74"/>
  <c r="E102" i="74"/>
  <c r="E114" i="74"/>
  <c r="E103" i="73"/>
  <c r="E116" i="71" l="1"/>
  <c r="E100" i="64"/>
  <c r="E116" i="64" s="1"/>
  <c r="E103" i="71"/>
  <c r="E104" i="71"/>
  <c r="E102" i="73"/>
  <c r="E105" i="73" s="1"/>
  <c r="E114" i="73" s="1"/>
  <c r="E116" i="73" s="1"/>
  <c r="E116" i="74"/>
  <c r="B8" i="75" l="1"/>
  <c r="D8" i="75" s="1"/>
  <c r="E8" i="75" s="1"/>
  <c r="E117" i="64"/>
  <c r="B7" i="75"/>
  <c r="D7" i="75" s="1"/>
  <c r="E7" i="75" s="1"/>
  <c r="E104" i="64"/>
  <c r="E103" i="64"/>
  <c r="E106" i="64" s="1"/>
  <c r="E115" i="64" s="1"/>
  <c r="E102" i="64"/>
  <c r="E106" i="71"/>
  <c r="E115" i="71" s="1"/>
  <c r="E117" i="71"/>
  <c r="E11" i="75" l="1"/>
  <c r="D11" i="75"/>
  <c r="E15" i="75" l="1"/>
  <c r="E16" i="75" s="1"/>
  <c r="B21" i="75" s="1"/>
  <c r="D21" i="75" s="1"/>
  <c r="B25" i="75" s="1"/>
</calcChain>
</file>

<file path=xl/sharedStrings.xml><?xml version="1.0" encoding="utf-8"?>
<sst xmlns="http://schemas.openxmlformats.org/spreadsheetml/2006/main" count="931" uniqueCount="155">
  <si>
    <t xml:space="preserve">Aviso prévio trabalhado  </t>
  </si>
  <si>
    <t>PLANILHA DE CUSTOS E FORMAÇÃO DE PREÇOS</t>
  </si>
  <si>
    <t>A</t>
  </si>
  <si>
    <t>Data de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</si>
  <si>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</si>
  <si>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</si>
  <si>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</si>
  <si>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</si>
  <si>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</si>
  <si>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Unidade de Medida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</si>
  <si>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</si>
  <si>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</si>
  <si>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</si>
  <si>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</si>
  <si>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</si>
  <si>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MODULO 1: COMPOSIÇÃO DA REMUNERAÇÃO</t>
  </si>
  <si>
    <t>Composição da Remuneração</t>
  </si>
  <si>
    <t>%</t>
  </si>
  <si>
    <t>Valor (R$)</t>
  </si>
  <si>
    <t>Salário</t>
  </si>
  <si>
    <t>Adicional de periculosidade</t>
  </si>
  <si>
    <t>Adicional de insalubridade</t>
  </si>
  <si>
    <t>Adicional noturno</t>
  </si>
  <si>
    <t>E</t>
  </si>
  <si>
    <t>F</t>
  </si>
  <si>
    <t>G</t>
  </si>
  <si>
    <t>H</t>
  </si>
  <si>
    <t>Outros (especificar)</t>
  </si>
  <si>
    <t>Transporte</t>
  </si>
  <si>
    <t>Insumos Diversos</t>
  </si>
  <si>
    <t>4.1</t>
  </si>
  <si>
    <t>R$</t>
  </si>
  <si>
    <t>INSS</t>
  </si>
  <si>
    <t>SESI/SESC</t>
  </si>
  <si>
    <t>SENAI/SENAC</t>
  </si>
  <si>
    <t>INCRA</t>
  </si>
  <si>
    <t>Salário Educação</t>
  </si>
  <si>
    <t>FGTS</t>
  </si>
  <si>
    <t>Seguro Acidente de Trabalho - SAT</t>
  </si>
  <si>
    <t>SEBRAE</t>
  </si>
  <si>
    <t>TOTAL</t>
  </si>
  <si>
    <t>4.2</t>
  </si>
  <si>
    <t>13º Salário</t>
  </si>
  <si>
    <t>Aviso Prévio Indenizado</t>
  </si>
  <si>
    <t>Custos indiretos, tributos e lucro</t>
  </si>
  <si>
    <t>Custos indiretos</t>
  </si>
  <si>
    <t>Tributos</t>
  </si>
  <si>
    <t>Lucro</t>
  </si>
  <si>
    <t>Mão- de-obra vinculada à execução contratual (valor por empregado)</t>
  </si>
  <si>
    <t>Módulo 1 – Composição da Remuneração</t>
  </si>
  <si>
    <t>Subtotal (A + B + C + D)</t>
  </si>
  <si>
    <t>Valor total por empregado</t>
  </si>
  <si>
    <t xml:space="preserve">Incidência do FGTS sobre o aviso prévio indenizado. </t>
  </si>
  <si>
    <t>Posto</t>
  </si>
  <si>
    <t>IDENTIFICAÇÃO DOS SERVIÇOS</t>
  </si>
  <si>
    <t>Quantidade total a contratar (em função da unidade de medida)</t>
  </si>
  <si>
    <t>Regime tributário</t>
  </si>
  <si>
    <t>Quadro Resumo do Custo por empregado</t>
  </si>
  <si>
    <t>RIO DE JANEIRO</t>
  </si>
  <si>
    <t>Adicional de hora noturna reduzida</t>
  </si>
  <si>
    <t>MÓDULO 2: ENCARGOS E BENEFÍCIOS ANUAIS, MENSAIS E DIÁRIOS</t>
  </si>
  <si>
    <t>SUBMÓDULO 2.1 - 13º Salário, Férias e Adicional de Férias</t>
  </si>
  <si>
    <t>Adicional de Férias e Férias</t>
  </si>
  <si>
    <t>Total do Submódulo 2.1</t>
  </si>
  <si>
    <t>SUBMÓDULO 2.2 - GPS. FGTS E OUTRAS CONTRIBUIÇÕES</t>
  </si>
  <si>
    <t>SUBMÓDULO 2.3 - BENEFÍCIOS MENSAIS E DIÁRIOS</t>
  </si>
  <si>
    <t>Auxílio Refeição / alimentação</t>
  </si>
  <si>
    <t>Assistência Médica e Familiar</t>
  </si>
  <si>
    <t>Seguro de vida</t>
  </si>
  <si>
    <t>Gratificação Natalina</t>
  </si>
  <si>
    <t>QUADRO - RESUMO DO MÓDULO 2 - ENCARGOS, BENEFÍCIOS ANUAIS, MENSAIS E DIÁRIOS</t>
  </si>
  <si>
    <t>MÓDULO 2 - ENCARGOS, BENEFÍCIOS ANUAIS, MENSAIS E DIÁRIOS</t>
  </si>
  <si>
    <t>2.1</t>
  </si>
  <si>
    <t>2.2</t>
  </si>
  <si>
    <t>2.3</t>
  </si>
  <si>
    <t>13º Salário, Férias e Adicional de Férias</t>
  </si>
  <si>
    <t>GPS. FGTS E OUTRAS CONTRIBUIÇÕES</t>
  </si>
  <si>
    <t xml:space="preserve"> BENEFÍCIOS MENSAIS E DIÁRIOS</t>
  </si>
  <si>
    <t>MÓDULO 3: PROVISÃO PRA RESCISÃO</t>
  </si>
  <si>
    <t>Multa do FGTS e Constribuição Social do aviso prévio indenizado</t>
  </si>
  <si>
    <t>Incidência do GPS. FGTS E OUTRAS CONTRIBUIÇÕES sobre aviso prévio trabalhado</t>
  </si>
  <si>
    <t>Multa do FGTS e Constribuição Social sobre o prévio trabalhado</t>
  </si>
  <si>
    <t>MÓDULO 4: CUSTO DE REPOSIÇÃO DE PROFISSIONAL AUSENTE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</si>
  <si>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</si>
  <si>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</si>
  <si>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</si>
  <si>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</si>
  <si>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</si>
  <si>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</si>
  <si>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</si>
  <si>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</si>
  <si>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</si>
  <si>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</si>
  <si>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</si>
  <si>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</si>
  <si>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</si>
  <si>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MÓDULO 6: CUSTOS INDIRETOS, TRIBUTOS E LUCRO</t>
  </si>
  <si>
    <t xml:space="preserve">C.1 Tributos Federais PIS </t>
  </si>
  <si>
    <t>C.2 Tributos Federais COFINS</t>
  </si>
  <si>
    <t>C.3 Tributos Municipais (ISS)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</si>
  <si>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</si>
  <si>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</si>
  <si>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</si>
  <si>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Módulo 2 – Encargos e Benefícios Mensais e Diários</t>
  </si>
  <si>
    <t>Módulo 6 – Custos Indiretos, Tributos e lucro</t>
  </si>
  <si>
    <t>VALOR TOTAL DO POSTO 12 X 36 =   2 Bombeiros</t>
  </si>
  <si>
    <t>VALOR TOTAL DO POSTO 12 X 36 =  2 Bombeiros</t>
  </si>
  <si>
    <t>ESCALA DE TRABALHO</t>
  </si>
  <si>
    <t>N.º de homens</t>
  </si>
  <si>
    <t>Total Mensal</t>
  </si>
  <si>
    <t>RESUMO TOTAL</t>
  </si>
  <si>
    <t xml:space="preserve">VALOR TOTAL MENSAL </t>
  </si>
  <si>
    <t>VALOR TOTAL ANUAL</t>
  </si>
  <si>
    <t>Valor Total Anual</t>
  </si>
  <si>
    <t>Valor Total Mensal</t>
  </si>
  <si>
    <t xml:space="preserve">Uniformes </t>
  </si>
  <si>
    <t>Materiais e Equipamentos</t>
  </si>
  <si>
    <t xml:space="preserve">Materiais e Equipamentos </t>
  </si>
  <si>
    <t>Uniformes</t>
  </si>
  <si>
    <t xml:space="preserve">Adicional noturno </t>
  </si>
  <si>
    <t>Contribuição Social Colaborativa</t>
  </si>
  <si>
    <t xml:space="preserve">Salário Normativo da Categoria Profissional </t>
  </si>
  <si>
    <t>BOMBEIRO CIVIL LÍDER - DIURNO - 12hx36h</t>
  </si>
  <si>
    <t xml:space="preserve">BOMBEIRO CÍVIL LÍDER NOTURNO - 12hx36h </t>
  </si>
  <si>
    <t>Bombeiro Civil Líder - DIURNO</t>
  </si>
  <si>
    <t>Bombeiro Civil Líder - NOTURNO</t>
  </si>
  <si>
    <t>Município/UF</t>
  </si>
  <si>
    <t>tec nico d</t>
  </si>
  <si>
    <t>ENCARREGADO</t>
  </si>
  <si>
    <t>TÉCNICO DE MANUTENÇÃO</t>
  </si>
  <si>
    <t xml:space="preserve">Preço mensal </t>
  </si>
  <si>
    <t xml:space="preserve">Equipamentos </t>
  </si>
  <si>
    <t>Materiais</t>
  </si>
  <si>
    <t>mecânico de refrigeração</t>
  </si>
  <si>
    <t>manutenção de ar condicionado</t>
  </si>
  <si>
    <t>encarregado/supervisor</t>
  </si>
  <si>
    <t xml:space="preserve">VALOR TOTAL DO POSTO </t>
  </si>
  <si>
    <t>ENCARREGADO/SUPERVISOR</t>
  </si>
  <si>
    <t>técnico de manutenção</t>
  </si>
  <si>
    <t>MECÂNICO DE REFRIGERAÇÃO</t>
  </si>
  <si>
    <t>VALOR TOTAL DO POSTO</t>
  </si>
  <si>
    <t>MANUTENÇÃO DE AR CONDICIONADO</t>
  </si>
  <si>
    <t>limpeza de dutos/anlise biologica</t>
  </si>
  <si>
    <t>SINDISTAL 2022/2024</t>
  </si>
  <si>
    <t>12 MESES</t>
  </si>
  <si>
    <t>Valor Total do MONTANTE A</t>
  </si>
  <si>
    <t>Fator multiplicador</t>
  </si>
  <si>
    <t>Valor do MONTANTE B</t>
  </si>
  <si>
    <t>Fornecimento eventual de peças correspondente a 30% do montante A</t>
  </si>
  <si>
    <t>Valor Total da Contratação (MONTANTE A + MONTANTE B)</t>
  </si>
  <si>
    <t>Objeto</t>
  </si>
  <si>
    <t>Valor  Mensal Estimado do MONTANTE A + MONTANTE B</t>
  </si>
  <si>
    <t>Valor Total Estimado da Contratação</t>
  </si>
  <si>
    <t xml:space="preserve">TÉCNICO DE MANUTENÇÃO </t>
  </si>
  <si>
    <t xml:space="preserve">MECÂNICO DE REFRIGERAÇÃO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</si>
</sst>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[$€-2]* #,##0.00_);_([$€-2]* \(#,##0.00\);_([$€-2]* &quot;-&quot;??_)"/>
    <numFmt numFmtId="169" formatCode="0.000%"/>
    <numFmt numFmtId="170" formatCode="_(* #,##0.00_);_(* \(#,##0.00\);_(* \-??_);_(@_)"/>
    <numFmt numFmtId="171" formatCode="_(&quot;R$ &quot;* #,##0.00_);_(&quot;R$ &quot;* \(#,##0.00\);_(&quot;R$ &quot;* \-??_);_(@_)"/>
    <numFmt numFmtId="172" formatCode="#,##0.00_ ;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6">
    <xf numFmtId="0" fontId="0" fillId="0" borderId="0"/>
    <xf numFmtId="168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11" fillId="0" borderId="0"/>
    <xf numFmtId="0" fontId="26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4" fillId="0" borderId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43" fontId="2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3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43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9">
    <xf numFmtId="0" fontId="0" fillId="0" borderId="0" xfId="0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3" xfId="15" applyFont="1" applyFill="1" applyBorder="1" applyAlignment="1">
      <alignment horizontal="left" vertical="center" wrapText="1"/>
    </xf>
    <xf numFmtId="10" fontId="16" fillId="3" borderId="2" xfId="36" applyNumberFormat="1" applyFont="1" applyFill="1" applyBorder="1" applyAlignment="1">
      <alignment horizontal="center" vertical="center" wrapText="1"/>
    </xf>
    <xf numFmtId="10" fontId="15" fillId="2" borderId="2" xfId="36" applyNumberFormat="1" applyFont="1" applyFill="1" applyBorder="1" applyAlignment="1">
      <alignment horizontal="center" vertical="center" wrapText="1"/>
    </xf>
    <xf numFmtId="165" fontId="15" fillId="2" borderId="2" xfId="15" applyFont="1" applyFill="1" applyBorder="1" applyAlignment="1">
      <alignment horizontal="left" vertical="center" wrapText="1"/>
    </xf>
    <xf numFmtId="165" fontId="16" fillId="2" borderId="2" xfId="15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top"/>
    </xf>
    <xf numFmtId="166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10" fontId="16" fillId="2" borderId="2" xfId="36" applyNumberFormat="1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10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10" fontId="15" fillId="2" borderId="2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top"/>
    </xf>
    <xf numFmtId="49" fontId="16" fillId="3" borderId="0" xfId="0" applyNumberFormat="1" applyFont="1" applyFill="1" applyBorder="1" applyAlignment="1">
      <alignment horizontal="center" vertical="center" wrapText="1"/>
    </xf>
    <xf numFmtId="10" fontId="16" fillId="3" borderId="0" xfId="36" applyNumberFormat="1" applyFont="1" applyFill="1" applyBorder="1" applyAlignment="1">
      <alignment horizontal="center" vertical="center" wrapText="1"/>
    </xf>
    <xf numFmtId="166" fontId="16" fillId="2" borderId="0" xfId="51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10" fontId="15" fillId="5" borderId="2" xfId="36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165" fontId="15" fillId="0" borderId="2" xfId="15" applyFont="1" applyFill="1" applyBorder="1" applyAlignment="1">
      <alignment horizontal="left" vertical="center" wrapText="1"/>
    </xf>
    <xf numFmtId="165" fontId="16" fillId="6" borderId="2" xfId="15" applyFont="1" applyFill="1" applyBorder="1" applyAlignment="1">
      <alignment horizontal="left" vertical="center" wrapText="1"/>
    </xf>
    <xf numFmtId="165" fontId="15" fillId="0" borderId="3" xfId="15" applyFont="1" applyFill="1" applyBorder="1" applyAlignment="1">
      <alignment horizontal="left" vertical="center" wrapText="1"/>
    </xf>
    <xf numFmtId="165" fontId="16" fillId="6" borderId="3" xfId="15" applyFont="1" applyFill="1" applyBorder="1" applyAlignment="1">
      <alignment horizontal="left" vertical="center" wrapText="1"/>
    </xf>
    <xf numFmtId="10" fontId="16" fillId="6" borderId="2" xfId="36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165" fontId="16" fillId="7" borderId="2" xfId="15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0" fontId="16" fillId="0" borderId="0" xfId="36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43" fontId="15" fillId="2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Fill="1" applyBorder="1" applyAlignment="1">
      <alignment horizontal="left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 wrapText="1"/>
    </xf>
    <xf numFmtId="165" fontId="16" fillId="6" borderId="0" xfId="15" applyFont="1" applyFill="1" applyBorder="1" applyAlignment="1">
      <alignment horizontal="left" vertical="center" wrapText="1"/>
    </xf>
    <xf numFmtId="165" fontId="15" fillId="2" borderId="0" xfId="15" applyFont="1" applyFill="1" applyBorder="1" applyAlignment="1">
      <alignment horizontal="left" vertical="center" wrapText="1"/>
    </xf>
    <xf numFmtId="169" fontId="15" fillId="2" borderId="2" xfId="36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" fillId="0" borderId="0" xfId="27"/>
    <xf numFmtId="171" fontId="4" fillId="0" borderId="0" xfId="26" applyFont="1" applyFill="1" applyBorder="1" applyAlignment="1" applyProtection="1">
      <alignment horizontal="center" vertical="center"/>
    </xf>
    <xf numFmtId="39" fontId="22" fillId="0" borderId="9" xfId="26" applyNumberFormat="1" applyFont="1" applyFill="1" applyBorder="1" applyAlignment="1" applyProtection="1">
      <alignment horizontal="center" vertical="center"/>
    </xf>
    <xf numFmtId="172" fontId="4" fillId="0" borderId="0" xfId="27" applyNumberFormat="1" applyBorder="1" applyAlignment="1">
      <alignment vertical="center"/>
    </xf>
    <xf numFmtId="171" fontId="4" fillId="0" borderId="0" xfId="26" applyFont="1" applyFill="1" applyBorder="1" applyAlignment="1" applyProtection="1">
      <alignment vertical="center"/>
    </xf>
    <xf numFmtId="0" fontId="21" fillId="0" borderId="0" xfId="27" applyFont="1" applyBorder="1" applyAlignment="1">
      <alignment horizontal="left" vertical="justify"/>
    </xf>
    <xf numFmtId="172" fontId="0" fillId="0" borderId="0" xfId="0" applyNumberFormat="1"/>
    <xf numFmtId="165" fontId="15" fillId="5" borderId="3" xfId="15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/>
    </xf>
    <xf numFmtId="10" fontId="15" fillId="2" borderId="10" xfId="36" applyNumberFormat="1" applyFont="1" applyFill="1" applyBorder="1" applyAlignment="1">
      <alignment horizontal="center" vertical="center" wrapText="1"/>
    </xf>
    <xf numFmtId="165" fontId="15" fillId="2" borderId="10" xfId="15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0" fontId="16" fillId="6" borderId="12" xfId="36" applyNumberFormat="1" applyFont="1" applyFill="1" applyBorder="1" applyAlignment="1">
      <alignment horizontal="center" vertical="center" wrapText="1"/>
    </xf>
    <xf numFmtId="165" fontId="16" fillId="6" borderId="13" xfId="15" applyFont="1" applyFill="1" applyBorder="1" applyAlignment="1">
      <alignment horizontal="left" vertical="center" wrapText="1"/>
    </xf>
    <xf numFmtId="165" fontId="16" fillId="8" borderId="3" xfId="15" applyFont="1" applyFill="1" applyBorder="1" applyAlignment="1">
      <alignment horizontal="left" vertical="center" wrapText="1"/>
    </xf>
    <xf numFmtId="165" fontId="15" fillId="2" borderId="2" xfId="15" applyNumberFormat="1" applyFont="1" applyFill="1" applyBorder="1" applyAlignment="1">
      <alignment horizontal="left" vertical="center" wrapText="1"/>
    </xf>
    <xf numFmtId="43" fontId="15" fillId="2" borderId="2" xfId="15" applyNumberFormat="1" applyFont="1" applyFill="1" applyBorder="1" applyAlignment="1">
      <alignment horizontal="left" vertical="center" wrapText="1"/>
    </xf>
    <xf numFmtId="165" fontId="15" fillId="2" borderId="2" xfId="5" applyFont="1" applyFill="1" applyBorder="1" applyAlignment="1">
      <alignment horizontal="left" vertical="center" wrapText="1"/>
    </xf>
    <xf numFmtId="169" fontId="15" fillId="5" borderId="2" xfId="36" applyNumberFormat="1" applyFont="1" applyFill="1" applyBorder="1" applyAlignment="1">
      <alignment horizontal="center" vertical="center" wrapText="1"/>
    </xf>
    <xf numFmtId="169" fontId="16" fillId="2" borderId="2" xfId="36" applyNumberFormat="1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5" fontId="15" fillId="10" borderId="3" xfId="15" applyFont="1" applyFill="1" applyBorder="1" applyAlignment="1">
      <alignment horizontal="left" vertical="center" wrapText="1"/>
    </xf>
    <xf numFmtId="165" fontId="16" fillId="2" borderId="0" xfId="15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0" fontId="16" fillId="8" borderId="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21" fillId="4" borderId="44" xfId="27" applyFont="1" applyFill="1" applyBorder="1" applyAlignment="1">
      <alignment horizontal="center" vertical="center"/>
    </xf>
    <xf numFmtId="171" fontId="21" fillId="4" borderId="44" xfId="26" applyFont="1" applyFill="1" applyBorder="1" applyAlignment="1" applyProtection="1">
      <alignment horizontal="center" wrapText="1"/>
    </xf>
    <xf numFmtId="171" fontId="21" fillId="4" borderId="44" xfId="26" applyFont="1" applyFill="1" applyBorder="1" applyAlignment="1" applyProtection="1">
      <alignment horizontal="center" vertical="center"/>
    </xf>
    <xf numFmtId="39" fontId="21" fillId="4" borderId="45" xfId="26" applyNumberFormat="1" applyFont="1" applyFill="1" applyBorder="1" applyAlignment="1" applyProtection="1">
      <alignment horizontal="center" vertical="center"/>
    </xf>
    <xf numFmtId="0" fontId="3" fillId="0" borderId="2" xfId="27" applyFont="1" applyBorder="1" applyAlignment="1">
      <alignment vertical="center" wrapText="1"/>
    </xf>
    <xf numFmtId="39" fontId="22" fillId="0" borderId="2" xfId="26" applyNumberFormat="1" applyFont="1" applyFill="1" applyBorder="1" applyAlignment="1" applyProtection="1">
      <alignment horizontal="center" vertical="center"/>
    </xf>
    <xf numFmtId="0" fontId="22" fillId="0" borderId="2" xfId="27" applyFont="1" applyBorder="1" applyAlignment="1">
      <alignment horizontal="center" vertical="center"/>
    </xf>
    <xf numFmtId="0" fontId="4" fillId="0" borderId="2" xfId="27" applyBorder="1" applyAlignment="1">
      <alignment vertical="center" wrapText="1"/>
    </xf>
    <xf numFmtId="0" fontId="1" fillId="0" borderId="0" xfId="68"/>
    <xf numFmtId="0" fontId="32" fillId="6" borderId="35" xfId="68" applyFont="1" applyFill="1" applyBorder="1" applyAlignment="1">
      <alignment horizontal="center" vertical="center" wrapText="1"/>
    </xf>
    <xf numFmtId="0" fontId="32" fillId="6" borderId="36" xfId="68" applyFont="1" applyFill="1" applyBorder="1" applyAlignment="1">
      <alignment horizontal="center" vertical="center" wrapText="1"/>
    </xf>
    <xf numFmtId="0" fontId="32" fillId="6" borderId="34" xfId="68" applyFont="1" applyFill="1" applyBorder="1" applyAlignment="1">
      <alignment horizontal="center" vertical="center" wrapText="1"/>
    </xf>
    <xf numFmtId="0" fontId="32" fillId="5" borderId="38" xfId="68" applyFont="1" applyFill="1" applyBorder="1" applyAlignment="1">
      <alignment horizontal="center" vertical="center" wrapText="1"/>
    </xf>
    <xf numFmtId="0" fontId="29" fillId="0" borderId="0" xfId="68" applyFont="1" applyBorder="1" applyAlignment="1"/>
    <xf numFmtId="0" fontId="1" fillId="0" borderId="0" xfId="68" applyBorder="1"/>
    <xf numFmtId="0" fontId="1" fillId="0" borderId="38" xfId="68" applyBorder="1"/>
    <xf numFmtId="164" fontId="1" fillId="0" borderId="0" xfId="68" applyNumberFormat="1" applyBorder="1"/>
    <xf numFmtId="0" fontId="1" fillId="0" borderId="0" xfId="68" applyAlignment="1">
      <alignment vertical="center"/>
    </xf>
    <xf numFmtId="164" fontId="29" fillId="0" borderId="43" xfId="68" applyNumberFormat="1" applyFont="1" applyBorder="1" applyAlignment="1">
      <alignment vertical="center"/>
    </xf>
    <xf numFmtId="0" fontId="29" fillId="0" borderId="43" xfId="68" applyFont="1" applyBorder="1" applyAlignment="1">
      <alignment horizontal="center" vertical="center"/>
    </xf>
    <xf numFmtId="44" fontId="1" fillId="0" borderId="0" xfId="68" applyNumberFormat="1" applyBorder="1"/>
    <xf numFmtId="169" fontId="15" fillId="2" borderId="0" xfId="0" applyNumberFormat="1" applyFont="1" applyFill="1" applyAlignment="1">
      <alignment horizontal="center" vertical="top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0" borderId="7" xfId="5" applyFont="1" applyFill="1" applyBorder="1" applyAlignment="1">
      <alignment horizontal="center" vertical="center" wrapText="1"/>
    </xf>
    <xf numFmtId="165" fontId="15" fillId="0" borderId="3" xfId="5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165" fontId="16" fillId="0" borderId="7" xfId="5" applyFont="1" applyFill="1" applyBorder="1" applyAlignment="1">
      <alignment horizontal="center" vertical="center" wrapText="1"/>
    </xf>
    <xf numFmtId="165" fontId="16" fillId="0" borderId="3" xfId="5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4" fontId="29" fillId="0" borderId="37" xfId="71" applyFont="1" applyBorder="1" applyAlignment="1">
      <alignment horizontal="center"/>
    </xf>
    <xf numFmtId="44" fontId="29" fillId="0" borderId="39" xfId="71" applyFont="1" applyBorder="1" applyAlignment="1">
      <alignment horizontal="center"/>
    </xf>
    <xf numFmtId="0" fontId="29" fillId="0" borderId="36" xfId="68" applyFont="1" applyBorder="1" applyAlignment="1">
      <alignment horizontal="center"/>
    </xf>
    <xf numFmtId="0" fontId="29" fillId="0" borderId="34" xfId="68" applyFont="1" applyBorder="1" applyAlignment="1">
      <alignment horizontal="center"/>
    </xf>
    <xf numFmtId="0" fontId="29" fillId="0" borderId="42" xfId="68" applyFont="1" applyBorder="1" applyAlignment="1">
      <alignment horizontal="center"/>
    </xf>
    <xf numFmtId="0" fontId="32" fillId="6" borderId="14" xfId="68" applyFont="1" applyFill="1" applyBorder="1" applyAlignment="1">
      <alignment horizontal="center" vertical="center" wrapText="1"/>
    </xf>
    <xf numFmtId="0" fontId="32" fillId="6" borderId="41" xfId="68" applyFont="1" applyFill="1" applyBorder="1" applyAlignment="1">
      <alignment horizontal="center" vertical="center" wrapText="1"/>
    </xf>
    <xf numFmtId="164" fontId="29" fillId="0" borderId="37" xfId="68" applyNumberFormat="1" applyFont="1" applyBorder="1" applyAlignment="1">
      <alignment horizontal="center" vertical="center"/>
    </xf>
    <xf numFmtId="164" fontId="29" fillId="0" borderId="39" xfId="68" applyNumberFormat="1" applyFont="1" applyBorder="1" applyAlignment="1">
      <alignment horizontal="center" vertical="center"/>
    </xf>
    <xf numFmtId="0" fontId="32" fillId="6" borderId="7" xfId="68" applyFont="1" applyFill="1" applyBorder="1" applyAlignment="1">
      <alignment horizontal="center" vertical="center" wrapText="1"/>
    </xf>
    <xf numFmtId="0" fontId="32" fillId="6" borderId="40" xfId="68" applyFont="1" applyFill="1" applyBorder="1" applyAlignment="1">
      <alignment horizontal="center" vertical="center" wrapText="1"/>
    </xf>
    <xf numFmtId="0" fontId="21" fillId="0" borderId="26" xfId="27" applyFont="1" applyBorder="1" applyAlignment="1">
      <alignment horizontal="center" vertical="center" wrapText="1"/>
    </xf>
    <xf numFmtId="0" fontId="23" fillId="0" borderId="0" xfId="27" applyFont="1" applyBorder="1" applyAlignment="1">
      <alignment horizontal="center" vertical="center"/>
    </xf>
    <xf numFmtId="0" fontId="21" fillId="4" borderId="45" xfId="27" applyFont="1" applyFill="1" applyBorder="1" applyAlignment="1">
      <alignment horizontal="center" vertical="center" wrapText="1"/>
    </xf>
    <xf numFmtId="0" fontId="4" fillId="0" borderId="20" xfId="27" applyFont="1" applyBorder="1" applyAlignment="1">
      <alignment horizontal="left" vertical="center" wrapText="1"/>
    </xf>
    <xf numFmtId="0" fontId="4" fillId="0" borderId="21" xfId="27" applyFont="1" applyBorder="1" applyAlignment="1">
      <alignment horizontal="left" vertical="center" wrapText="1"/>
    </xf>
    <xf numFmtId="0" fontId="4" fillId="0" borderId="22" xfId="27" applyFont="1" applyBorder="1" applyAlignment="1">
      <alignment horizontal="left" vertical="center" wrapText="1"/>
    </xf>
    <xf numFmtId="0" fontId="4" fillId="0" borderId="23" xfId="27" applyBorder="1" applyAlignment="1">
      <alignment horizontal="left" vertical="center" wrapText="1"/>
    </xf>
    <xf numFmtId="0" fontId="4" fillId="0" borderId="24" xfId="27" applyBorder="1" applyAlignment="1">
      <alignment horizontal="left" vertical="center" wrapText="1"/>
    </xf>
    <xf numFmtId="0" fontId="4" fillId="0" borderId="25" xfId="27" applyBorder="1" applyAlignment="1">
      <alignment horizontal="left" vertical="center" wrapText="1"/>
    </xf>
    <xf numFmtId="0" fontId="21" fillId="4" borderId="23" xfId="27" applyFont="1" applyFill="1" applyBorder="1" applyAlignment="1">
      <alignment horizontal="center" vertical="center"/>
    </xf>
    <xf numFmtId="0" fontId="21" fillId="4" borderId="24" xfId="27" applyFont="1" applyFill="1" applyBorder="1" applyAlignment="1">
      <alignment horizontal="center" vertical="center"/>
    </xf>
  </cellXfs>
  <cellStyles count="76">
    <cellStyle name="Euro" xfId="1"/>
    <cellStyle name="Hyperlink 2" xfId="2"/>
    <cellStyle name="Hyperlink 2 2" xfId="3"/>
    <cellStyle name="Hyperlink 3" xfId="4"/>
    <cellStyle name="Moeda" xfId="5" builtinId="4"/>
    <cellStyle name="Moeda 10" xfId="71"/>
    <cellStyle name="Moeda 2" xfId="6"/>
    <cellStyle name="Moeda 2 2" xfId="7"/>
    <cellStyle name="Moeda 2 2 2" xfId="8"/>
    <cellStyle name="Moeda 2 3" xfId="9"/>
    <cellStyle name="Moeda 2 4" xfId="10"/>
    <cellStyle name="Moeda 2 5" xfId="11"/>
    <cellStyle name="Moeda 2 6" xfId="75"/>
    <cellStyle name="Moeda 3" xfId="12"/>
    <cellStyle name="Moeda 3 2" xfId="13"/>
    <cellStyle name="Moeda 3 3" xfId="14"/>
    <cellStyle name="Moeda 3 4" xfId="74"/>
    <cellStyle name="Moeda 4" xfId="15"/>
    <cellStyle name="Moeda 4 2" xfId="16"/>
    <cellStyle name="Moeda 4 3" xfId="17"/>
    <cellStyle name="Moeda 4 4" xfId="18"/>
    <cellStyle name="Moeda 4 5" xfId="19"/>
    <cellStyle name="Moeda 4 6" xfId="20"/>
    <cellStyle name="Moeda 4 7" xfId="21"/>
    <cellStyle name="Moeda 4_Atacadão_Vigilância - Taguatinga" xfId="22"/>
    <cellStyle name="Moeda 5" xfId="23"/>
    <cellStyle name="Moeda 6" xfId="24"/>
    <cellStyle name="Moeda 7" xfId="25"/>
    <cellStyle name="Moeda 8" xfId="26"/>
    <cellStyle name="Moeda 9" xfId="67"/>
    <cellStyle name="Normal" xfId="0" builtinId="0"/>
    <cellStyle name="Normal 2" xfId="27"/>
    <cellStyle name="Normal 2 2" xfId="28"/>
    <cellStyle name="Normal 2 3" xfId="72"/>
    <cellStyle name="Normal 3" xfId="29"/>
    <cellStyle name="Normal 3 2" xfId="30"/>
    <cellStyle name="Normal 3__HPlus_Vigilancia_Reajuste 2012" xfId="31"/>
    <cellStyle name="Normal 4" xfId="32"/>
    <cellStyle name="Normal 5" xfId="33"/>
    <cellStyle name="Normal 6" xfId="34"/>
    <cellStyle name="Normal 7" xfId="66"/>
    <cellStyle name="Normal 8" xfId="68"/>
    <cellStyle name="Porcentagem 2" xfId="35"/>
    <cellStyle name="Porcentagem 3" xfId="36"/>
    <cellStyle name="Porcentagem 3 2" xfId="37"/>
    <cellStyle name="Porcentagem 3 3" xfId="38"/>
    <cellStyle name="Porcentagem 4" xfId="39"/>
    <cellStyle name="Porcentagem 5" xfId="40"/>
    <cellStyle name="Porcentagem 6" xfId="69"/>
    <cellStyle name="Separador de milhares 2" xfId="41"/>
    <cellStyle name="Separador de milhares 2 2" xfId="42"/>
    <cellStyle name="Separador de milhares 2 2 2" xfId="43"/>
    <cellStyle name="Separador de milhares 2 3" xfId="44"/>
    <cellStyle name="Separador de milhares 2 4" xfId="45"/>
    <cellStyle name="Separador de milhares 2 5" xfId="46"/>
    <cellStyle name="Separador de milhares 2_Atacadão_Vigilância - Taguatinga" xfId="47"/>
    <cellStyle name="Separador de milhares 3" xfId="48"/>
    <cellStyle name="Separador de milhares 3 2" xfId="49"/>
    <cellStyle name="Separador de milhares 3 3" xfId="50"/>
    <cellStyle name="Separador de milhares 4" xfId="51"/>
    <cellStyle name="Separador de milhares 4 10" xfId="52"/>
    <cellStyle name="Separador de milhares 4 2" xfId="53"/>
    <cellStyle name="Separador de milhares 4 3" xfId="54"/>
    <cellStyle name="Separador de milhares 4 4" xfId="55"/>
    <cellStyle name="Separador de milhares 4 5" xfId="56"/>
    <cellStyle name="Separador de milhares 4 6" xfId="57"/>
    <cellStyle name="Separador de milhares 4 7" xfId="58"/>
    <cellStyle name="Separador de milhares 4 8" xfId="59"/>
    <cellStyle name="Separador de milhares 4 9" xfId="60"/>
    <cellStyle name="Separador de milhares 4_Atacadão_Vigilância - Taguatinga" xfId="61"/>
    <cellStyle name="Separador de milhares 5" xfId="62"/>
    <cellStyle name="TableStyleLight1" xfId="70"/>
    <cellStyle name="Título 1 1" xfId="63"/>
    <cellStyle name="Título 1 1 1" xfId="64"/>
    <cellStyle name="Vírgula 2" xfId="65"/>
    <cellStyle name="Vírgula 3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Textura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59"/>
  <sheetViews>
    <sheetView showGridLines="0" view="pageBreakPreview" topLeftCell="A103" zoomScale="130" zoomScaleNormal="130" zoomScaleSheetLayoutView="130" workbookViewId="0">
      <selection activeCell="B121" sqref="B121"/>
    </sheetView>
  </sheetViews>
  <sheetFormatPr defaultRowHeight="14.1" customHeight="1" x14ac:dyDescent="0.2"/>
  <cols>
    <col min="1" max="1" width="6.5703125" style="8" customWidth="1"/>
    <col min="2" max="2" width="54.28515625" style="8" customWidth="1"/>
    <col min="3" max="3" width="17.28515625" style="29" customWidth="1"/>
    <col min="4" max="4" width="12" style="30" customWidth="1"/>
    <col min="5" max="5" width="20.42578125" style="8" customWidth="1"/>
    <col min="6" max="6" width="3.42578125" style="9" customWidth="1"/>
    <col min="7" max="7" width="9.140625" style="1"/>
    <col min="8" max="8" width="10" style="1" bestFit="1" customWidth="1"/>
    <col min="9" max="10" width="9.140625" style="1"/>
    <col min="11" max="11" width="9.7109375" style="1" bestFit="1" customWidth="1"/>
    <col min="12" max="16384" width="9.140625" style="1"/>
  </cols>
  <sheetData>
    <row r="1" spans="1:6" ht="14.1" customHeight="1" x14ac:dyDescent="0.2">
      <c r="A1" s="84"/>
      <c r="B1" s="85"/>
      <c r="C1" s="85"/>
      <c r="D1" s="86"/>
      <c r="E1" s="87"/>
      <c r="F1" s="5"/>
    </row>
    <row r="2" spans="1:6" ht="14.1" customHeight="1" x14ac:dyDescent="0.2">
      <c r="A2" s="175" t="s">
        <v>1</v>
      </c>
      <c r="B2" s="176"/>
      <c r="C2" s="176"/>
      <c r="D2" s="176"/>
      <c r="E2" s="177"/>
      <c r="F2" s="5"/>
    </row>
    <row r="3" spans="1:6" ht="14.1" customHeight="1" x14ac:dyDescent="0.2">
      <c r="A3" s="178"/>
      <c r="B3" s="179"/>
      <c r="C3" s="179"/>
      <c r="D3" s="179"/>
      <c r="E3" s="180"/>
      <c r="F3" s="5"/>
    </row>
    <row r="4" spans="1:6" ht="14.1" customHeight="1" thickBot="1" x14ac:dyDescent="0.25">
      <c r="A4" s="181"/>
      <c r="B4" s="182"/>
      <c r="C4" s="182"/>
      <c r="D4" s="182"/>
      <c r="E4" s="183"/>
      <c r="F4" s="5"/>
    </row>
    <row r="5" spans="1:6" ht="14.1" customHeight="1" x14ac:dyDescent="0.2">
      <c r="A5" s="184"/>
      <c r="B5" s="185"/>
      <c r="C5" s="185"/>
      <c r="D5" s="185"/>
      <c r="E5" s="186"/>
      <c r="F5" s="6"/>
    </row>
    <row r="6" spans="1:6" ht="14.1" customHeight="1" x14ac:dyDescent="0.2">
      <c r="A6" s="173"/>
      <c r="B6" s="187"/>
      <c r="C6" s="187"/>
      <c r="D6" s="187"/>
      <c r="E6" s="174"/>
      <c r="F6" s="6"/>
    </row>
    <row r="7" spans="1:6" ht="14.1" customHeight="1" x14ac:dyDescent="0.2">
      <c r="A7" s="36" t="s">
        <v>2</v>
      </c>
      <c r="B7" s="188" t="s">
        <v>3</v>
      </c>
      <c r="C7" s="189"/>
      <c r="D7" s="190"/>
      <c r="E7" s="191"/>
      <c r="F7" s="11"/>
    </row>
    <row r="8" spans="1:6" ht="14.1" customHeight="1" x14ac:dyDescent="0.2">
      <c r="A8" s="10" t="s">
        <v>4</v>
      </c>
      <c r="B8" s="173" t="s">
        <v>126</v>
      </c>
      <c r="C8" s="174"/>
      <c r="D8" s="155" t="s">
        <v>58</v>
      </c>
      <c r="E8" s="157"/>
      <c r="F8" s="11"/>
    </row>
    <row r="9" spans="1:6" ht="14.1" customHeight="1" x14ac:dyDescent="0.2">
      <c r="A9" s="10" t="s">
        <v>5</v>
      </c>
      <c r="B9" s="173" t="s">
        <v>6</v>
      </c>
      <c r="C9" s="174"/>
      <c r="D9" s="155"/>
      <c r="E9" s="157"/>
      <c r="F9" s="11"/>
    </row>
    <row r="10" spans="1:6" ht="14.1" customHeight="1" x14ac:dyDescent="0.2">
      <c r="A10" s="10" t="s">
        <v>7</v>
      </c>
      <c r="B10" s="173" t="s">
        <v>8</v>
      </c>
      <c r="C10" s="174"/>
      <c r="D10" s="155"/>
      <c r="E10" s="157"/>
      <c r="F10" s="11"/>
    </row>
    <row r="11" spans="1:6" ht="14.1" customHeight="1" x14ac:dyDescent="0.2">
      <c r="A11" s="162" t="s">
        <v>54</v>
      </c>
      <c r="B11" s="162"/>
      <c r="C11" s="162"/>
      <c r="D11" s="162"/>
      <c r="E11" s="162"/>
      <c r="F11" s="11"/>
    </row>
    <row r="12" spans="1:6" ht="12.75" customHeight="1" x14ac:dyDescent="0.2">
      <c r="A12" s="38"/>
      <c r="B12" s="163" t="s">
        <v>9</v>
      </c>
      <c r="C12" s="164"/>
      <c r="D12" s="165" t="s">
        <v>53</v>
      </c>
      <c r="E12" s="165"/>
      <c r="F12" s="11"/>
    </row>
    <row r="13" spans="1:6" ht="15" customHeight="1" x14ac:dyDescent="0.2">
      <c r="A13" s="37"/>
      <c r="B13" s="166" t="s">
        <v>55</v>
      </c>
      <c r="C13" s="167"/>
      <c r="D13" s="168">
        <v>2</v>
      </c>
      <c r="E13" s="169"/>
      <c r="F13" s="11"/>
    </row>
    <row r="14" spans="1:6" s="33" customFormat="1" ht="14.1" customHeight="1" x14ac:dyDescent="0.2">
      <c r="A14" s="170" t="s">
        <v>122</v>
      </c>
      <c r="B14" s="171"/>
      <c r="C14" s="171"/>
      <c r="D14" s="171"/>
      <c r="E14" s="172"/>
      <c r="F14" s="32"/>
    </row>
    <row r="15" spans="1:6" ht="14.1" customHeight="1" x14ac:dyDescent="0.2">
      <c r="A15" s="132" t="s">
        <v>10</v>
      </c>
      <c r="B15" s="133"/>
      <c r="C15" s="133"/>
      <c r="D15" s="133"/>
      <c r="E15" s="134"/>
      <c r="F15" s="5"/>
    </row>
    <row r="16" spans="1:6" ht="14.1" customHeight="1" x14ac:dyDescent="0.2">
      <c r="A16" s="14">
        <v>1</v>
      </c>
      <c r="B16" s="148" t="s">
        <v>11</v>
      </c>
      <c r="C16" s="150"/>
      <c r="D16" s="155" t="s">
        <v>124</v>
      </c>
      <c r="E16" s="157"/>
      <c r="F16" s="5"/>
    </row>
    <row r="17" spans="1:6" ht="14.1" customHeight="1" x14ac:dyDescent="0.2">
      <c r="A17" s="14">
        <v>2</v>
      </c>
      <c r="B17" s="148" t="s">
        <v>12</v>
      </c>
      <c r="C17" s="150"/>
      <c r="D17" s="160">
        <v>1732.57</v>
      </c>
      <c r="E17" s="161">
        <v>0</v>
      </c>
      <c r="F17" s="5"/>
    </row>
    <row r="18" spans="1:6" ht="14.1" customHeight="1" x14ac:dyDescent="0.2">
      <c r="A18" s="14">
        <v>3</v>
      </c>
      <c r="B18" s="148" t="s">
        <v>13</v>
      </c>
      <c r="C18" s="150"/>
      <c r="D18" s="155" t="str">
        <f>D16</f>
        <v>Bombeiro Civil Líder - DIURNO</v>
      </c>
      <c r="E18" s="157"/>
      <c r="F18" s="5"/>
    </row>
    <row r="19" spans="1:6" ht="14.1" customHeight="1" x14ac:dyDescent="0.2">
      <c r="A19" s="14">
        <v>4</v>
      </c>
      <c r="B19" s="138" t="s">
        <v>14</v>
      </c>
      <c r="C19" s="138"/>
      <c r="D19" s="158"/>
      <c r="E19" s="159"/>
      <c r="F19" s="5"/>
    </row>
    <row r="20" spans="1:6" ht="14.1" customHeight="1" x14ac:dyDescent="0.2">
      <c r="A20" s="14">
        <v>5</v>
      </c>
      <c r="B20" s="148" t="s">
        <v>56</v>
      </c>
      <c r="C20" s="150"/>
      <c r="D20" s="155"/>
      <c r="E20" s="157"/>
      <c r="F20" s="5"/>
    </row>
    <row r="21" spans="1:6" s="9" customFormat="1" ht="14.1" customHeight="1" x14ac:dyDescent="0.2">
      <c r="A21" s="135" t="s">
        <v>15</v>
      </c>
      <c r="B21" s="135"/>
      <c r="C21" s="135"/>
      <c r="D21" s="135"/>
      <c r="E21" s="135"/>
      <c r="F21" s="6"/>
    </row>
    <row r="22" spans="1:6" ht="14.1" customHeight="1" x14ac:dyDescent="0.2">
      <c r="A22" s="12">
        <v>1</v>
      </c>
      <c r="B22" s="129" t="s">
        <v>16</v>
      </c>
      <c r="C22" s="129"/>
      <c r="D22" s="16" t="s">
        <v>17</v>
      </c>
      <c r="E22" s="12" t="s">
        <v>18</v>
      </c>
      <c r="F22" s="5"/>
    </row>
    <row r="23" spans="1:6" ht="14.1" customHeight="1" x14ac:dyDescent="0.2">
      <c r="A23" s="14" t="s">
        <v>2</v>
      </c>
      <c r="B23" s="138" t="s">
        <v>19</v>
      </c>
      <c r="C23" s="138"/>
      <c r="D23" s="17"/>
      <c r="E23" s="81">
        <f>D17</f>
        <v>1732.57</v>
      </c>
      <c r="F23" s="5"/>
    </row>
    <row r="24" spans="1:6" ht="14.1" customHeight="1" x14ac:dyDescent="0.2">
      <c r="A24" s="14" t="s">
        <v>4</v>
      </c>
      <c r="B24" s="138" t="s">
        <v>20</v>
      </c>
      <c r="C24" s="138"/>
      <c r="D24" s="17">
        <v>0.3</v>
      </c>
      <c r="E24" s="80">
        <f>(D17*D24)</f>
        <v>519.77099999999996</v>
      </c>
      <c r="F24" s="28"/>
    </row>
    <row r="25" spans="1:6" ht="14.1" customHeight="1" x14ac:dyDescent="0.2">
      <c r="A25" s="14" t="s">
        <v>5</v>
      </c>
      <c r="B25" s="138" t="s">
        <v>21</v>
      </c>
      <c r="C25" s="138"/>
      <c r="D25" s="17">
        <v>0</v>
      </c>
      <c r="E25" s="18"/>
      <c r="F25" s="5"/>
    </row>
    <row r="26" spans="1:6" ht="14.1" customHeight="1" x14ac:dyDescent="0.2">
      <c r="A26" s="14" t="s">
        <v>7</v>
      </c>
      <c r="B26" s="138" t="s">
        <v>22</v>
      </c>
      <c r="C26" s="138"/>
      <c r="D26" s="17">
        <v>0</v>
      </c>
      <c r="E26" s="18">
        <v>0</v>
      </c>
      <c r="F26" s="5"/>
    </row>
    <row r="27" spans="1:6" ht="14.1" customHeight="1" x14ac:dyDescent="0.2">
      <c r="A27" s="14" t="s">
        <v>23</v>
      </c>
      <c r="B27" s="138" t="s">
        <v>59</v>
      </c>
      <c r="C27" s="138"/>
      <c r="D27" s="17">
        <v>0</v>
      </c>
      <c r="E27" s="18">
        <v>0</v>
      </c>
      <c r="F27" s="5"/>
    </row>
    <row r="28" spans="1:6" ht="14.1" customHeight="1" x14ac:dyDescent="0.2">
      <c r="A28" s="14" t="s">
        <v>24</v>
      </c>
      <c r="B28" s="138" t="s">
        <v>27</v>
      </c>
      <c r="C28" s="138"/>
      <c r="D28" s="17">
        <v>0</v>
      </c>
      <c r="E28" s="18">
        <v>0</v>
      </c>
      <c r="F28" s="5"/>
    </row>
    <row r="29" spans="1:6" ht="14.1" customHeight="1" x14ac:dyDescent="0.2">
      <c r="A29" s="129" t="s">
        <v>40</v>
      </c>
      <c r="B29" s="129"/>
      <c r="C29" s="129"/>
      <c r="D29" s="129"/>
      <c r="E29" s="40">
        <f>SUM(E23:E28)</f>
        <v>2252.3409999999999</v>
      </c>
      <c r="F29" s="5"/>
    </row>
    <row r="30" spans="1:6" ht="14.1" customHeight="1" x14ac:dyDescent="0.2">
      <c r="A30" s="135" t="s">
        <v>60</v>
      </c>
      <c r="B30" s="135"/>
      <c r="C30" s="135"/>
      <c r="D30" s="135"/>
      <c r="E30" s="135"/>
      <c r="F30" s="5"/>
    </row>
    <row r="31" spans="1:6" s="7" customFormat="1" ht="14.1" customHeight="1" x14ac:dyDescent="0.2">
      <c r="A31" s="132" t="s">
        <v>61</v>
      </c>
      <c r="B31" s="133"/>
      <c r="C31" s="134"/>
      <c r="D31" s="16" t="s">
        <v>17</v>
      </c>
      <c r="E31" s="12" t="s">
        <v>31</v>
      </c>
      <c r="F31" s="20"/>
    </row>
    <row r="32" spans="1:6" s="7" customFormat="1" ht="14.1" customHeight="1" x14ac:dyDescent="0.2">
      <c r="A32" s="22" t="s">
        <v>2</v>
      </c>
      <c r="B32" s="154" t="s">
        <v>42</v>
      </c>
      <c r="C32" s="154"/>
      <c r="D32" s="34">
        <v>8.3299999999999999E-2</v>
      </c>
      <c r="E32" s="18">
        <f>ROUND($E$29*D32,2)</f>
        <v>187.62</v>
      </c>
      <c r="F32" s="20"/>
    </row>
    <row r="33" spans="1:6" s="7" customFormat="1" ht="14.1" customHeight="1" x14ac:dyDescent="0.2">
      <c r="A33" s="22" t="s">
        <v>4</v>
      </c>
      <c r="B33" s="154" t="s">
        <v>62</v>
      </c>
      <c r="C33" s="154"/>
      <c r="D33" s="34">
        <v>0.1111</v>
      </c>
      <c r="E33" s="18">
        <f>ROUND($E$29*D33,2)</f>
        <v>250.24</v>
      </c>
      <c r="F33" s="20"/>
    </row>
    <row r="34" spans="1:6" s="7" customFormat="1" ht="14.1" customHeight="1" x14ac:dyDescent="0.2">
      <c r="A34" s="151" t="s">
        <v>63</v>
      </c>
      <c r="B34" s="151"/>
      <c r="C34" s="151"/>
      <c r="D34" s="23">
        <f>SUM(D32:D33)</f>
        <v>0.19440000000000002</v>
      </c>
      <c r="E34" s="19">
        <f>ROUND($E$29*D34,2)</f>
        <v>437.86</v>
      </c>
      <c r="F34" s="20"/>
    </row>
    <row r="35" spans="1:6" s="7" customFormat="1" ht="14.1" customHeight="1" x14ac:dyDescent="0.2">
      <c r="A35" s="54"/>
      <c r="B35" s="55"/>
      <c r="C35" s="56"/>
      <c r="D35" s="23"/>
      <c r="E35" s="19"/>
      <c r="F35" s="20"/>
    </row>
    <row r="36" spans="1:6" s="7" customFormat="1" ht="14.1" customHeight="1" x14ac:dyDescent="0.2">
      <c r="A36" s="132" t="s">
        <v>64</v>
      </c>
      <c r="B36" s="133"/>
      <c r="C36" s="134"/>
      <c r="D36" s="16" t="s">
        <v>17</v>
      </c>
      <c r="E36" s="12" t="s">
        <v>31</v>
      </c>
      <c r="F36" s="20"/>
    </row>
    <row r="37" spans="1:6" s="7" customFormat="1" ht="14.1" customHeight="1" x14ac:dyDescent="0.2">
      <c r="A37" s="22" t="s">
        <v>2</v>
      </c>
      <c r="B37" s="154" t="s">
        <v>32</v>
      </c>
      <c r="C37" s="154"/>
      <c r="D37" s="17">
        <v>0.2</v>
      </c>
      <c r="E37" s="18">
        <f>(E29+E34+E78)*D37</f>
        <v>546.82432989999995</v>
      </c>
      <c r="F37" s="20"/>
    </row>
    <row r="38" spans="1:6" s="7" customFormat="1" ht="14.1" customHeight="1" x14ac:dyDescent="0.2">
      <c r="A38" s="22" t="s">
        <v>4</v>
      </c>
      <c r="B38" s="154" t="s">
        <v>36</v>
      </c>
      <c r="C38" s="154"/>
      <c r="D38" s="17">
        <v>2.5000000000000001E-2</v>
      </c>
      <c r="E38" s="18">
        <f>(E29+E34+E78)*D38</f>
        <v>68.353041237499994</v>
      </c>
      <c r="F38" s="20"/>
    </row>
    <row r="39" spans="1:6" s="7" customFormat="1" ht="14.1" customHeight="1" x14ac:dyDescent="0.2">
      <c r="A39" s="22" t="s">
        <v>5</v>
      </c>
      <c r="B39" s="154" t="s">
        <v>38</v>
      </c>
      <c r="C39" s="154"/>
      <c r="D39" s="17">
        <v>0.03</v>
      </c>
      <c r="E39" s="18">
        <f>(E29+E34+E78)*D39</f>
        <v>82.023649484999993</v>
      </c>
      <c r="F39" s="20"/>
    </row>
    <row r="40" spans="1:6" s="7" customFormat="1" ht="14.1" customHeight="1" x14ac:dyDescent="0.2">
      <c r="A40" s="22" t="s">
        <v>7</v>
      </c>
      <c r="B40" s="154" t="s">
        <v>33</v>
      </c>
      <c r="C40" s="154"/>
      <c r="D40" s="17">
        <v>1.4999999999999999E-2</v>
      </c>
      <c r="E40" s="18">
        <f>(E29+E34+E78)*D40</f>
        <v>41.011824742499996</v>
      </c>
      <c r="F40" s="20"/>
    </row>
    <row r="41" spans="1:6" s="7" customFormat="1" ht="14.1" customHeight="1" x14ac:dyDescent="0.2">
      <c r="A41" s="22" t="s">
        <v>23</v>
      </c>
      <c r="B41" s="154" t="s">
        <v>34</v>
      </c>
      <c r="C41" s="154"/>
      <c r="D41" s="17">
        <v>0.01</v>
      </c>
      <c r="E41" s="18">
        <f>(E29+E34+E78)*D41</f>
        <v>27.341216494999998</v>
      </c>
      <c r="F41" s="20"/>
    </row>
    <row r="42" spans="1:6" s="7" customFormat="1" ht="14.1" customHeight="1" x14ac:dyDescent="0.2">
      <c r="A42" s="22" t="s">
        <v>24</v>
      </c>
      <c r="B42" s="154" t="s">
        <v>39</v>
      </c>
      <c r="C42" s="154"/>
      <c r="D42" s="17">
        <v>6.0000000000000001E-3</v>
      </c>
      <c r="E42" s="18">
        <f>(E29+E34+E78)*D42</f>
        <v>16.404729896999999</v>
      </c>
      <c r="F42" s="20"/>
    </row>
    <row r="43" spans="1:6" s="7" customFormat="1" ht="14.1" customHeight="1" x14ac:dyDescent="0.2">
      <c r="A43" s="22" t="s">
        <v>25</v>
      </c>
      <c r="B43" s="154" t="s">
        <v>35</v>
      </c>
      <c r="C43" s="154"/>
      <c r="D43" s="17">
        <v>2E-3</v>
      </c>
      <c r="E43" s="18">
        <f>(E29+E34+E78)*D43</f>
        <v>5.4682432990000001</v>
      </c>
      <c r="F43" s="20"/>
    </row>
    <row r="44" spans="1:6" s="7" customFormat="1" ht="14.1" customHeight="1" x14ac:dyDescent="0.2">
      <c r="A44" s="22" t="s">
        <v>26</v>
      </c>
      <c r="B44" s="154" t="s">
        <v>37</v>
      </c>
      <c r="C44" s="154"/>
      <c r="D44" s="17">
        <v>0.08</v>
      </c>
      <c r="E44" s="18">
        <f>(E29+E34+E78)*D44</f>
        <v>218.72973195999998</v>
      </c>
      <c r="F44" s="20"/>
    </row>
    <row r="45" spans="1:6" s="7" customFormat="1" ht="14.1" customHeight="1" x14ac:dyDescent="0.2">
      <c r="A45" s="129" t="s">
        <v>40</v>
      </c>
      <c r="B45" s="129"/>
      <c r="C45" s="129"/>
      <c r="D45" s="43">
        <f>SUM(D37:D44)</f>
        <v>0.36800000000000005</v>
      </c>
      <c r="E45" s="40">
        <v>1006.14</v>
      </c>
      <c r="F45" s="20"/>
    </row>
    <row r="46" spans="1:6" s="7" customFormat="1" ht="14.1" customHeight="1" x14ac:dyDescent="0.2">
      <c r="A46" s="132" t="s">
        <v>65</v>
      </c>
      <c r="B46" s="133"/>
      <c r="C46" s="134"/>
      <c r="D46" s="62"/>
      <c r="E46" s="12"/>
      <c r="F46" s="20"/>
    </row>
    <row r="47" spans="1:6" ht="14.1" customHeight="1" x14ac:dyDescent="0.2">
      <c r="A47" s="14" t="s">
        <v>2</v>
      </c>
      <c r="B47" s="138" t="s">
        <v>28</v>
      </c>
      <c r="C47" s="138"/>
      <c r="D47" s="138"/>
      <c r="E47" s="18">
        <f>((8.55*2)*15)-(E23*0.06)</f>
        <v>152.54580000000001</v>
      </c>
      <c r="F47" s="31"/>
    </row>
    <row r="48" spans="1:6" ht="14.1" customHeight="1" x14ac:dyDescent="0.2">
      <c r="A48" s="14" t="s">
        <v>4</v>
      </c>
      <c r="B48" s="138" t="s">
        <v>66</v>
      </c>
      <c r="C48" s="138"/>
      <c r="D48" s="138"/>
      <c r="E48" s="39">
        <f>(20.5*15)-1</f>
        <v>306.5</v>
      </c>
      <c r="F48" s="5"/>
    </row>
    <row r="49" spans="1:6" ht="14.1" customHeight="1" x14ac:dyDescent="0.2">
      <c r="A49" s="14" t="s">
        <v>5</v>
      </c>
      <c r="B49" s="138" t="s">
        <v>67</v>
      </c>
      <c r="C49" s="138"/>
      <c r="D49" s="138"/>
      <c r="E49" s="41">
        <v>0</v>
      </c>
      <c r="F49" s="5"/>
    </row>
    <row r="50" spans="1:6" ht="14.1" customHeight="1" x14ac:dyDescent="0.2">
      <c r="A50" s="14" t="s">
        <v>7</v>
      </c>
      <c r="B50" s="138" t="s">
        <v>68</v>
      </c>
      <c r="C50" s="138"/>
      <c r="D50" s="138"/>
      <c r="E50" s="15"/>
      <c r="F50" s="5"/>
    </row>
    <row r="51" spans="1:6" ht="14.1" customHeight="1" x14ac:dyDescent="0.2">
      <c r="A51" s="14" t="s">
        <v>23</v>
      </c>
      <c r="B51" s="138" t="s">
        <v>120</v>
      </c>
      <c r="C51" s="138"/>
      <c r="D51" s="138"/>
      <c r="E51" s="15">
        <v>0</v>
      </c>
      <c r="F51" s="5"/>
    </row>
    <row r="52" spans="1:6" ht="14.1" customHeight="1" x14ac:dyDescent="0.2">
      <c r="A52" s="14" t="s">
        <v>24</v>
      </c>
      <c r="B52" s="138" t="s">
        <v>69</v>
      </c>
      <c r="C52" s="138"/>
      <c r="D52" s="138"/>
      <c r="E52" s="15">
        <v>10</v>
      </c>
      <c r="F52" s="5"/>
    </row>
    <row r="53" spans="1:6" ht="14.1" customHeight="1" x14ac:dyDescent="0.2">
      <c r="A53" s="129" t="s">
        <v>40</v>
      </c>
      <c r="B53" s="129"/>
      <c r="C53" s="129"/>
      <c r="D53" s="129"/>
      <c r="E53" s="42">
        <f>ROUND(SUM(E47:E52),2)</f>
        <v>469.05</v>
      </c>
      <c r="F53" s="5"/>
    </row>
    <row r="54" spans="1:6" ht="14.1" customHeight="1" x14ac:dyDescent="0.2">
      <c r="A54" s="132" t="s">
        <v>70</v>
      </c>
      <c r="B54" s="133"/>
      <c r="C54" s="133"/>
      <c r="D54" s="133"/>
      <c r="E54" s="134"/>
      <c r="F54" s="5"/>
    </row>
    <row r="55" spans="1:6" ht="14.1" customHeight="1" x14ac:dyDescent="0.2">
      <c r="A55" s="132" t="s">
        <v>71</v>
      </c>
      <c r="B55" s="133"/>
      <c r="C55" s="133"/>
      <c r="D55" s="134"/>
      <c r="E55" s="12"/>
      <c r="F55" s="5"/>
    </row>
    <row r="56" spans="1:6" ht="14.1" customHeight="1" x14ac:dyDescent="0.2">
      <c r="A56" s="14" t="s">
        <v>72</v>
      </c>
      <c r="B56" s="138" t="s">
        <v>75</v>
      </c>
      <c r="C56" s="138"/>
      <c r="D56" s="138"/>
      <c r="E56" s="18">
        <f>E34</f>
        <v>437.86</v>
      </c>
      <c r="F56" s="5"/>
    </row>
    <row r="57" spans="1:6" ht="14.1" customHeight="1" x14ac:dyDescent="0.2">
      <c r="A57" s="14" t="s">
        <v>73</v>
      </c>
      <c r="B57" s="138" t="s">
        <v>76</v>
      </c>
      <c r="C57" s="138"/>
      <c r="D57" s="138"/>
      <c r="E57" s="18">
        <f>E45</f>
        <v>1006.14</v>
      </c>
      <c r="F57" s="5"/>
    </row>
    <row r="58" spans="1:6" ht="14.1" customHeight="1" x14ac:dyDescent="0.2">
      <c r="A58" s="14" t="s">
        <v>74</v>
      </c>
      <c r="B58" s="138" t="s">
        <v>77</v>
      </c>
      <c r="C58" s="138"/>
      <c r="D58" s="138"/>
      <c r="E58" s="18">
        <f>E53</f>
        <v>469.05</v>
      </c>
      <c r="F58" s="5"/>
    </row>
    <row r="59" spans="1:6" ht="14.1" customHeight="1" x14ac:dyDescent="0.2">
      <c r="A59" s="14"/>
      <c r="B59" s="155" t="s">
        <v>40</v>
      </c>
      <c r="C59" s="156"/>
      <c r="D59" s="157"/>
      <c r="E59" s="19">
        <f>ROUND(SUM(E56:E58),2)</f>
        <v>1913.05</v>
      </c>
      <c r="F59" s="5"/>
    </row>
    <row r="60" spans="1:6" ht="14.1" customHeight="1" x14ac:dyDescent="0.2">
      <c r="A60" s="9"/>
      <c r="B60" s="9"/>
      <c r="C60" s="9"/>
      <c r="D60" s="9"/>
      <c r="E60" s="59"/>
      <c r="F60" s="5"/>
    </row>
    <row r="61" spans="1:6" ht="14.1" customHeight="1" x14ac:dyDescent="0.2">
      <c r="A61" s="135" t="s">
        <v>78</v>
      </c>
      <c r="B61" s="135"/>
      <c r="C61" s="135"/>
      <c r="D61" s="135"/>
      <c r="E61" s="135"/>
      <c r="F61" s="5"/>
    </row>
    <row r="62" spans="1:6" ht="14.1" customHeight="1" x14ac:dyDescent="0.2">
      <c r="A62" s="22" t="s">
        <v>2</v>
      </c>
      <c r="B62" s="154" t="s">
        <v>43</v>
      </c>
      <c r="C62" s="154"/>
      <c r="D62" s="60">
        <v>4.1700000000000001E-3</v>
      </c>
      <c r="E62" s="18">
        <f>E29*D62</f>
        <v>9.3922619699999998</v>
      </c>
      <c r="F62" s="5"/>
    </row>
    <row r="63" spans="1:6" ht="14.1" customHeight="1" x14ac:dyDescent="0.2">
      <c r="A63" s="22" t="s">
        <v>4</v>
      </c>
      <c r="B63" s="138" t="s">
        <v>52</v>
      </c>
      <c r="C63" s="154"/>
      <c r="D63" s="60">
        <v>3.3E-4</v>
      </c>
      <c r="E63" s="18">
        <f>E62*0.08</f>
        <v>0.75138095760000001</v>
      </c>
      <c r="F63" s="5"/>
    </row>
    <row r="64" spans="1:6" ht="14.1" customHeight="1" x14ac:dyDescent="0.2">
      <c r="A64" s="22" t="s">
        <v>5</v>
      </c>
      <c r="B64" s="153" t="s">
        <v>79</v>
      </c>
      <c r="C64" s="154"/>
      <c r="D64" s="60">
        <v>1.6000000000000001E-3</v>
      </c>
      <c r="E64" s="18">
        <f>E29*D64</f>
        <v>3.6037455999999999</v>
      </c>
      <c r="F64" s="5"/>
    </row>
    <row r="65" spans="1:6" ht="14.1" customHeight="1" x14ac:dyDescent="0.2">
      <c r="A65" s="22" t="s">
        <v>7</v>
      </c>
      <c r="B65" s="138" t="s">
        <v>0</v>
      </c>
      <c r="C65" s="154"/>
      <c r="D65" s="60">
        <v>1.9439999999999999E-2</v>
      </c>
      <c r="E65" s="18">
        <f>E29*D65</f>
        <v>43.785509039999994</v>
      </c>
      <c r="F65" s="5"/>
    </row>
    <row r="66" spans="1:6" ht="14.1" customHeight="1" x14ac:dyDescent="0.2">
      <c r="A66" s="22" t="s">
        <v>23</v>
      </c>
      <c r="B66" s="138" t="s">
        <v>80</v>
      </c>
      <c r="C66" s="154"/>
      <c r="D66" s="60">
        <v>7.1599999999999997E-3</v>
      </c>
      <c r="E66" s="18">
        <f>E65*D45</f>
        <v>16.11306732672</v>
      </c>
      <c r="F66" s="5"/>
    </row>
    <row r="67" spans="1:6" ht="14.1" customHeight="1" x14ac:dyDescent="0.2">
      <c r="A67" s="22" t="s">
        <v>24</v>
      </c>
      <c r="B67" s="153" t="s">
        <v>81</v>
      </c>
      <c r="C67" s="154"/>
      <c r="D67" s="60">
        <v>3.2000000000000001E-2</v>
      </c>
      <c r="E67" s="18">
        <f>E29*D67</f>
        <v>72.074911999999998</v>
      </c>
      <c r="F67" s="5"/>
    </row>
    <row r="68" spans="1:6" ht="14.1" customHeight="1" x14ac:dyDescent="0.2">
      <c r="A68" s="129" t="s">
        <v>40</v>
      </c>
      <c r="B68" s="129"/>
      <c r="C68" s="129"/>
      <c r="D68" s="43">
        <f>SUM(D62:D67)</f>
        <v>6.4700000000000008E-2</v>
      </c>
      <c r="E68" s="40">
        <v>145.71</v>
      </c>
      <c r="F68" s="5"/>
    </row>
    <row r="69" spans="1:6" ht="14.1" customHeight="1" x14ac:dyDescent="0.2">
      <c r="A69" s="9"/>
      <c r="B69" s="9"/>
      <c r="C69" s="9"/>
      <c r="D69" s="9"/>
      <c r="E69" s="59"/>
      <c r="F69" s="5"/>
    </row>
    <row r="70" spans="1:6" ht="14.1" customHeight="1" x14ac:dyDescent="0.2">
      <c r="A70" s="135" t="s">
        <v>82</v>
      </c>
      <c r="B70" s="135"/>
      <c r="C70" s="135"/>
      <c r="D70" s="135"/>
      <c r="E70" s="135"/>
      <c r="F70" s="5"/>
    </row>
    <row r="71" spans="1:6" ht="14.1" customHeight="1" x14ac:dyDescent="0.2">
      <c r="A71" s="12" t="s">
        <v>30</v>
      </c>
      <c r="B71" s="152" t="s">
        <v>83</v>
      </c>
      <c r="C71" s="152"/>
      <c r="D71" s="16" t="s">
        <v>17</v>
      </c>
      <c r="E71" s="12" t="s">
        <v>31</v>
      </c>
      <c r="F71" s="5"/>
    </row>
    <row r="72" spans="1:6" ht="14.1" customHeight="1" x14ac:dyDescent="0.2">
      <c r="A72" s="14" t="s">
        <v>2</v>
      </c>
      <c r="B72" s="138" t="s">
        <v>84</v>
      </c>
      <c r="C72" s="138"/>
      <c r="D72" s="82">
        <v>9.2599999999999991E-3</v>
      </c>
      <c r="E72" s="18">
        <f>E29*D72</f>
        <v>20.856677659999995</v>
      </c>
      <c r="F72" s="5"/>
    </row>
    <row r="73" spans="1:6" ht="14.1" customHeight="1" x14ac:dyDescent="0.2">
      <c r="A73" s="14" t="s">
        <v>4</v>
      </c>
      <c r="B73" s="138" t="s">
        <v>85</v>
      </c>
      <c r="C73" s="138"/>
      <c r="D73" s="82">
        <v>5.5599999999999998E-3</v>
      </c>
      <c r="E73" s="18">
        <f>E29*D73</f>
        <v>12.523015959999999</v>
      </c>
      <c r="F73" s="5"/>
    </row>
    <row r="74" spans="1:6" ht="14.1" customHeight="1" x14ac:dyDescent="0.2">
      <c r="A74" s="14" t="s">
        <v>5</v>
      </c>
      <c r="B74" s="138" t="s">
        <v>86</v>
      </c>
      <c r="C74" s="138"/>
      <c r="D74" s="82">
        <v>2.7999999999999998E-4</v>
      </c>
      <c r="E74" s="18">
        <f>E29*D74</f>
        <v>0.63065547999999994</v>
      </c>
      <c r="F74" s="5"/>
    </row>
    <row r="75" spans="1:6" ht="14.1" customHeight="1" x14ac:dyDescent="0.2">
      <c r="A75" s="14" t="s">
        <v>7</v>
      </c>
      <c r="B75" s="138" t="s">
        <v>87</v>
      </c>
      <c r="C75" s="138"/>
      <c r="D75" s="82">
        <v>3.3E-3</v>
      </c>
      <c r="E75" s="18">
        <f>E29*D75</f>
        <v>7.4327252999999995</v>
      </c>
      <c r="F75" s="5"/>
    </row>
    <row r="76" spans="1:6" ht="14.1" customHeight="1" x14ac:dyDescent="0.2">
      <c r="A76" s="14" t="s">
        <v>23</v>
      </c>
      <c r="B76" s="138" t="s">
        <v>88</v>
      </c>
      <c r="C76" s="138"/>
      <c r="D76" s="82">
        <v>1.1000000000000001E-3</v>
      </c>
      <c r="E76" s="18">
        <f>E29*D76</f>
        <v>2.4775751000000001</v>
      </c>
      <c r="F76" s="5"/>
    </row>
    <row r="77" spans="1:6" ht="14.1" customHeight="1" x14ac:dyDescent="0.2">
      <c r="A77" s="14" t="s">
        <v>24</v>
      </c>
      <c r="B77" s="138" t="s">
        <v>89</v>
      </c>
      <c r="C77" s="138"/>
      <c r="D77" s="82">
        <v>0</v>
      </c>
      <c r="E77" s="18">
        <f>ROUND($E$29*D77,2)</f>
        <v>0</v>
      </c>
      <c r="F77" s="5"/>
    </row>
    <row r="78" spans="1:6" ht="14.1" customHeight="1" x14ac:dyDescent="0.2">
      <c r="A78" s="151" t="s">
        <v>90</v>
      </c>
      <c r="B78" s="151"/>
      <c r="C78" s="151"/>
      <c r="D78" s="23">
        <f>SUM(D72:D77)</f>
        <v>1.95E-2</v>
      </c>
      <c r="E78" s="19">
        <f>SUM(E72:E77)</f>
        <v>43.920649500000003</v>
      </c>
      <c r="F78" s="5"/>
    </row>
    <row r="79" spans="1:6" ht="13.5" customHeight="1" x14ac:dyDescent="0.2">
      <c r="A79" s="12" t="s">
        <v>41</v>
      </c>
      <c r="B79" s="152" t="s">
        <v>91</v>
      </c>
      <c r="C79" s="152"/>
      <c r="D79" s="16" t="s">
        <v>17</v>
      </c>
      <c r="E79" s="12" t="s">
        <v>31</v>
      </c>
      <c r="F79" s="5"/>
    </row>
    <row r="80" spans="1:6" ht="14.1" customHeight="1" x14ac:dyDescent="0.2">
      <c r="A80" s="14" t="s">
        <v>2</v>
      </c>
      <c r="B80" s="138" t="s">
        <v>92</v>
      </c>
      <c r="C80" s="138"/>
      <c r="D80" s="34">
        <v>0</v>
      </c>
      <c r="E80" s="18">
        <f>ROUND($E$29*D80,2)</f>
        <v>0</v>
      </c>
      <c r="F80" s="5"/>
    </row>
    <row r="81" spans="1:6" ht="14.1" customHeight="1" x14ac:dyDescent="0.2">
      <c r="A81" s="151" t="s">
        <v>90</v>
      </c>
      <c r="B81" s="151"/>
      <c r="C81" s="151"/>
      <c r="D81" s="23">
        <v>0</v>
      </c>
      <c r="E81" s="19">
        <f>ROUND($E$29*D81,2)</f>
        <v>0</v>
      </c>
      <c r="F81" s="5"/>
    </row>
    <row r="82" spans="1:6" ht="14.1" customHeight="1" x14ac:dyDescent="0.2">
      <c r="A82" s="57"/>
      <c r="B82" s="57"/>
      <c r="C82" s="57"/>
      <c r="D82" s="57"/>
      <c r="E82" s="58"/>
      <c r="F82" s="5"/>
    </row>
    <row r="83" spans="1:6" ht="14.1" customHeight="1" x14ac:dyDescent="0.2">
      <c r="A83" s="132" t="s">
        <v>93</v>
      </c>
      <c r="B83" s="133"/>
      <c r="C83" s="133"/>
      <c r="D83" s="133"/>
      <c r="E83" s="134"/>
      <c r="F83" s="5"/>
    </row>
    <row r="84" spans="1:6" ht="14.1" customHeight="1" x14ac:dyDescent="0.2">
      <c r="A84" s="132" t="s">
        <v>94</v>
      </c>
      <c r="B84" s="133"/>
      <c r="C84" s="133"/>
      <c r="D84" s="134"/>
      <c r="E84" s="12"/>
      <c r="F84" s="5"/>
    </row>
    <row r="85" spans="1:6" ht="14.1" customHeight="1" x14ac:dyDescent="0.2">
      <c r="A85" s="14" t="s">
        <v>30</v>
      </c>
      <c r="B85" s="138" t="s">
        <v>83</v>
      </c>
      <c r="C85" s="138"/>
      <c r="D85" s="138"/>
      <c r="E85" s="18">
        <f>E78</f>
        <v>43.920649500000003</v>
      </c>
      <c r="F85" s="5"/>
    </row>
    <row r="86" spans="1:6" ht="14.1" customHeight="1" x14ac:dyDescent="0.2">
      <c r="A86" s="14" t="s">
        <v>41</v>
      </c>
      <c r="B86" s="138" t="s">
        <v>91</v>
      </c>
      <c r="C86" s="138"/>
      <c r="D86" s="138"/>
      <c r="E86" s="18">
        <f>E81</f>
        <v>0</v>
      </c>
      <c r="F86" s="5"/>
    </row>
    <row r="87" spans="1:6" ht="14.1" customHeight="1" x14ac:dyDescent="0.2">
      <c r="A87" s="14"/>
      <c r="B87" s="139" t="s">
        <v>40</v>
      </c>
      <c r="C87" s="140"/>
      <c r="D87" s="141"/>
      <c r="E87" s="19">
        <f>SUM(E85:E86)</f>
        <v>43.920649500000003</v>
      </c>
      <c r="F87" s="5"/>
    </row>
    <row r="88" spans="1:6" ht="14.1" customHeight="1" x14ac:dyDescent="0.2">
      <c r="A88" s="57"/>
      <c r="B88" s="57"/>
      <c r="C88" s="57"/>
      <c r="D88" s="57"/>
      <c r="E88" s="58"/>
      <c r="F88" s="5"/>
    </row>
    <row r="89" spans="1:6" ht="14.1" customHeight="1" x14ac:dyDescent="0.2">
      <c r="A89" s="135" t="s">
        <v>95</v>
      </c>
      <c r="B89" s="135"/>
      <c r="C89" s="135"/>
      <c r="D89" s="135"/>
      <c r="E89" s="135"/>
      <c r="F89" s="5"/>
    </row>
    <row r="90" spans="1:6" ht="14.1" customHeight="1" x14ac:dyDescent="0.2">
      <c r="A90" s="12">
        <v>5</v>
      </c>
      <c r="B90" s="142" t="s">
        <v>29</v>
      </c>
      <c r="C90" s="143"/>
      <c r="D90" s="144"/>
      <c r="E90" s="13" t="s">
        <v>18</v>
      </c>
      <c r="F90" s="5"/>
    </row>
    <row r="91" spans="1:6" ht="14.1" customHeight="1" x14ac:dyDescent="0.2">
      <c r="A91" s="14" t="s">
        <v>2</v>
      </c>
      <c r="B91" s="145" t="s">
        <v>115</v>
      </c>
      <c r="C91" s="146"/>
      <c r="D91" s="147"/>
      <c r="E91" s="78" t="e">
        <f>#REF!</f>
        <v>#REF!</v>
      </c>
      <c r="F91" s="5"/>
    </row>
    <row r="92" spans="1:6" ht="14.1" customHeight="1" x14ac:dyDescent="0.2">
      <c r="A92" s="14" t="s">
        <v>4</v>
      </c>
      <c r="B92" s="145" t="s">
        <v>116</v>
      </c>
      <c r="C92" s="146"/>
      <c r="D92" s="147"/>
      <c r="E92" s="78" t="e">
        <f>SUM(#REF!)</f>
        <v>#REF!</v>
      </c>
      <c r="F92" s="5"/>
    </row>
    <row r="93" spans="1:6" ht="14.1" customHeight="1" x14ac:dyDescent="0.2">
      <c r="A93" s="14" t="s">
        <v>5</v>
      </c>
      <c r="B93" s="148" t="s">
        <v>27</v>
      </c>
      <c r="C93" s="149"/>
      <c r="D93" s="150"/>
      <c r="E93" s="15">
        <v>0</v>
      </c>
      <c r="F93" s="21"/>
    </row>
    <row r="94" spans="1:6" ht="14.1" customHeight="1" x14ac:dyDescent="0.2">
      <c r="A94" s="132" t="s">
        <v>40</v>
      </c>
      <c r="B94" s="133"/>
      <c r="C94" s="133"/>
      <c r="D94" s="134"/>
      <c r="E94" s="42" t="e">
        <f>SUM(E91:E93)</f>
        <v>#REF!</v>
      </c>
      <c r="F94" s="5"/>
    </row>
    <row r="95" spans="1:6" ht="14.1" customHeight="1" x14ac:dyDescent="0.2">
      <c r="A95" s="1"/>
      <c r="B95" s="1"/>
      <c r="C95" s="1"/>
      <c r="D95" s="1"/>
      <c r="E95" s="1"/>
      <c r="F95" s="5"/>
    </row>
    <row r="96" spans="1:6" ht="14.1" customHeight="1" x14ac:dyDescent="0.2">
      <c r="A96" s="135" t="s">
        <v>96</v>
      </c>
      <c r="B96" s="135"/>
      <c r="C96" s="135"/>
      <c r="D96" s="135"/>
      <c r="E96" s="135"/>
      <c r="F96" s="5"/>
    </row>
    <row r="97" spans="1:8" ht="14.1" customHeight="1" x14ac:dyDescent="0.2">
      <c r="A97" s="24">
        <v>6</v>
      </c>
      <c r="B97" s="136" t="s">
        <v>44</v>
      </c>
      <c r="C97" s="136"/>
      <c r="D97" s="16" t="s">
        <v>17</v>
      </c>
      <c r="E97" s="12" t="s">
        <v>31</v>
      </c>
      <c r="F97" s="5"/>
    </row>
    <row r="98" spans="1:8" ht="14.1" customHeight="1" x14ac:dyDescent="0.2">
      <c r="A98" s="10" t="s">
        <v>2</v>
      </c>
      <c r="B98" s="127" t="s">
        <v>45</v>
      </c>
      <c r="C98" s="127"/>
      <c r="D98" s="23">
        <v>0.03</v>
      </c>
      <c r="E98" s="19" t="e">
        <f>E113*D98</f>
        <v>#REF!</v>
      </c>
      <c r="F98" s="26"/>
    </row>
    <row r="99" spans="1:8" ht="14.1" customHeight="1" x14ac:dyDescent="0.2">
      <c r="A99" s="10" t="s">
        <v>4</v>
      </c>
      <c r="B99" s="127" t="s">
        <v>47</v>
      </c>
      <c r="C99" s="127"/>
      <c r="D99" s="25">
        <v>6.7900000000000002E-2</v>
      </c>
      <c r="E99" s="19" t="e">
        <f>(E113+E98)*D99</f>
        <v>#REF!</v>
      </c>
      <c r="F99" s="26"/>
    </row>
    <row r="100" spans="1:8" ht="14.1" customHeight="1" x14ac:dyDescent="0.2">
      <c r="A100" s="137" t="s">
        <v>5</v>
      </c>
      <c r="B100" s="127" t="s">
        <v>46</v>
      </c>
      <c r="C100" s="127"/>
      <c r="D100" s="25">
        <f>SUM(D101:D103)</f>
        <v>0.14250000000000002</v>
      </c>
      <c r="E100" s="19">
        <v>0</v>
      </c>
      <c r="F100" s="11"/>
    </row>
    <row r="101" spans="1:8" ht="14.1" customHeight="1" x14ac:dyDescent="0.2">
      <c r="A101" s="137"/>
      <c r="B101" s="138" t="s">
        <v>97</v>
      </c>
      <c r="C101" s="138"/>
      <c r="D101" s="17">
        <v>1.6500000000000001E-2</v>
      </c>
      <c r="E101" s="18" t="e">
        <f>SUM(E29,E59,E68,E87,E94,E98,E99)/(1-D100)*D101</f>
        <v>#REF!</v>
      </c>
      <c r="F101" s="11"/>
    </row>
    <row r="102" spans="1:8" ht="14.1" customHeight="1" x14ac:dyDescent="0.2">
      <c r="A102" s="137"/>
      <c r="B102" s="138" t="s">
        <v>98</v>
      </c>
      <c r="C102" s="138"/>
      <c r="D102" s="17">
        <v>7.5999999999999998E-2</v>
      </c>
      <c r="E102" s="18" t="e">
        <f>SUM(E29,E59,E68,E87,E94,E98,E99)/(1-D100)*D102</f>
        <v>#REF!</v>
      </c>
      <c r="F102" s="11"/>
    </row>
    <row r="103" spans="1:8" ht="14.1" customHeight="1" x14ac:dyDescent="0.2">
      <c r="A103" s="137"/>
      <c r="B103" s="138" t="s">
        <v>99</v>
      </c>
      <c r="C103" s="138"/>
      <c r="D103" s="27">
        <v>0.05</v>
      </c>
      <c r="E103" s="18" t="e">
        <f>SUM(E29,E59,E68,E87,E94,E98,E99)/(1-D100)*D103</f>
        <v>#REF!</v>
      </c>
      <c r="F103" s="11"/>
    </row>
    <row r="104" spans="1:8" ht="14.1" customHeight="1" x14ac:dyDescent="0.2">
      <c r="A104" s="1"/>
      <c r="B104" s="1"/>
      <c r="C104" s="1"/>
      <c r="D104" s="1"/>
      <c r="E104" s="1"/>
      <c r="F104" s="26"/>
      <c r="G104" s="51"/>
      <c r="H104" s="53"/>
    </row>
    <row r="105" spans="1:8" ht="14.1" customHeight="1" x14ac:dyDescent="0.2">
      <c r="A105" s="129" t="s">
        <v>40</v>
      </c>
      <c r="B105" s="129"/>
      <c r="C105" s="129"/>
      <c r="D105" s="44">
        <f>D98+D100+D99</f>
        <v>0.2404</v>
      </c>
      <c r="E105" s="40" t="e">
        <f>SUM(E98:E103)</f>
        <v>#REF!</v>
      </c>
      <c r="F105" s="5"/>
    </row>
    <row r="106" spans="1:8" ht="14.1" customHeight="1" x14ac:dyDescent="0.2">
      <c r="A106" s="131" t="s">
        <v>57</v>
      </c>
      <c r="B106" s="131"/>
      <c r="C106" s="131"/>
      <c r="D106" s="131"/>
      <c r="E106" s="131"/>
      <c r="F106" s="5"/>
    </row>
    <row r="107" spans="1:8" ht="14.1" customHeight="1" x14ac:dyDescent="0.2">
      <c r="A107" s="12"/>
      <c r="B107" s="129" t="s">
        <v>48</v>
      </c>
      <c r="C107" s="129"/>
      <c r="D107" s="129"/>
      <c r="E107" s="12" t="s">
        <v>31</v>
      </c>
      <c r="F107" s="5"/>
    </row>
    <row r="108" spans="1:8" ht="14.1" customHeight="1" x14ac:dyDescent="0.2">
      <c r="A108" s="10" t="s">
        <v>2</v>
      </c>
      <c r="B108" s="127" t="s">
        <v>49</v>
      </c>
      <c r="C108" s="127"/>
      <c r="D108" s="127"/>
      <c r="E108" s="18">
        <f>E29</f>
        <v>2252.3409999999999</v>
      </c>
      <c r="F108" s="5"/>
      <c r="G108" s="51"/>
    </row>
    <row r="109" spans="1:8" ht="14.1" customHeight="1" x14ac:dyDescent="0.2">
      <c r="A109" s="10" t="s">
        <v>4</v>
      </c>
      <c r="B109" s="127" t="s">
        <v>103</v>
      </c>
      <c r="C109" s="127"/>
      <c r="D109" s="127"/>
      <c r="E109" s="18">
        <f>E59</f>
        <v>1913.05</v>
      </c>
      <c r="F109" s="5"/>
    </row>
    <row r="110" spans="1:8" ht="14.1" customHeight="1" x14ac:dyDescent="0.2">
      <c r="A110" s="10" t="s">
        <v>5</v>
      </c>
      <c r="B110" s="127" t="s">
        <v>100</v>
      </c>
      <c r="C110" s="127"/>
      <c r="D110" s="127"/>
      <c r="E110" s="18">
        <f>E68</f>
        <v>145.71</v>
      </c>
      <c r="F110" s="5"/>
    </row>
    <row r="111" spans="1:8" ht="14.1" customHeight="1" x14ac:dyDescent="0.2">
      <c r="A111" s="10" t="s">
        <v>7</v>
      </c>
      <c r="B111" s="127" t="s">
        <v>101</v>
      </c>
      <c r="C111" s="127"/>
      <c r="D111" s="127"/>
      <c r="E111" s="18">
        <f>E87</f>
        <v>43.920649500000003</v>
      </c>
      <c r="F111" s="5"/>
    </row>
    <row r="112" spans="1:8" ht="14.1" customHeight="1" x14ac:dyDescent="0.2">
      <c r="A112" s="10" t="s">
        <v>23</v>
      </c>
      <c r="B112" s="127" t="s">
        <v>102</v>
      </c>
      <c r="C112" s="127"/>
      <c r="D112" s="127"/>
      <c r="E112" s="18" t="e">
        <f>E94</f>
        <v>#REF!</v>
      </c>
      <c r="F112" s="5"/>
    </row>
    <row r="113" spans="1:11" ht="14.1" customHeight="1" x14ac:dyDescent="0.2">
      <c r="A113" s="128" t="s">
        <v>50</v>
      </c>
      <c r="B113" s="128"/>
      <c r="C113" s="128"/>
      <c r="D113" s="128"/>
      <c r="E113" s="19" t="e">
        <f>SUM(E108:E112)</f>
        <v>#REF!</v>
      </c>
      <c r="F113" s="5"/>
    </row>
    <row r="114" spans="1:11" ht="14.1" customHeight="1" x14ac:dyDescent="0.2">
      <c r="A114" s="10" t="s">
        <v>24</v>
      </c>
      <c r="B114" s="127" t="s">
        <v>104</v>
      </c>
      <c r="C114" s="127"/>
      <c r="D114" s="127"/>
      <c r="E114" s="19" t="e">
        <f>E105</f>
        <v>#REF!</v>
      </c>
      <c r="F114" s="5"/>
    </row>
    <row r="115" spans="1:11" ht="14.1" customHeight="1" x14ac:dyDescent="0.2">
      <c r="A115" s="129" t="s">
        <v>51</v>
      </c>
      <c r="B115" s="129"/>
      <c r="C115" s="129"/>
      <c r="D115" s="129"/>
      <c r="E115" s="40">
        <v>5801.97</v>
      </c>
      <c r="F115" s="28"/>
      <c r="G115" s="51"/>
      <c r="H115" s="51"/>
    </row>
    <row r="116" spans="1:11" ht="14.1" customHeight="1" x14ac:dyDescent="0.2">
      <c r="A116" s="130" t="s">
        <v>105</v>
      </c>
      <c r="B116" s="130"/>
      <c r="C116" s="130"/>
      <c r="D116" s="130"/>
      <c r="E116" s="45">
        <f>E115*2</f>
        <v>11603.94</v>
      </c>
      <c r="F116" s="5"/>
      <c r="H116" s="61"/>
    </row>
    <row r="117" spans="1:11" ht="14.1" customHeight="1" x14ac:dyDescent="0.2">
      <c r="C117" s="46"/>
      <c r="D117" s="47"/>
      <c r="E117" s="48"/>
      <c r="F117" s="49"/>
    </row>
    <row r="118" spans="1:11" ht="14.1" customHeight="1" x14ac:dyDescent="0.2">
      <c r="C118" s="46"/>
      <c r="D118" s="47"/>
      <c r="E118" s="48"/>
      <c r="F118" s="49"/>
      <c r="G118" s="51"/>
    </row>
    <row r="119" spans="1:11" ht="14.1" customHeight="1" x14ac:dyDescent="0.2">
      <c r="C119" s="46"/>
      <c r="D119" s="47"/>
      <c r="E119" s="52"/>
      <c r="F119" s="49"/>
    </row>
    <row r="120" spans="1:11" ht="14.1" customHeight="1" x14ac:dyDescent="0.2">
      <c r="C120" s="46"/>
      <c r="D120" s="47"/>
      <c r="E120" s="48"/>
      <c r="F120" s="49"/>
      <c r="K120" s="51"/>
    </row>
    <row r="121" spans="1:11" ht="14.1" customHeight="1" x14ac:dyDescent="0.2">
      <c r="C121" s="46"/>
      <c r="D121" s="47"/>
      <c r="E121" s="48"/>
      <c r="F121" s="49"/>
    </row>
    <row r="122" spans="1:11" ht="14.1" customHeight="1" x14ac:dyDescent="0.2">
      <c r="C122" s="46"/>
      <c r="D122" s="47"/>
      <c r="E122" s="48"/>
      <c r="F122" s="49"/>
      <c r="K122" s="51"/>
    </row>
    <row r="123" spans="1:11" ht="14.1" customHeight="1" x14ac:dyDescent="0.2">
      <c r="C123" s="46"/>
      <c r="D123" s="47"/>
      <c r="E123" s="48"/>
      <c r="F123" s="49"/>
    </row>
    <row r="124" spans="1:11" ht="14.1" customHeight="1" x14ac:dyDescent="0.2">
      <c r="C124" s="46"/>
      <c r="D124" s="47"/>
      <c r="E124" s="48"/>
      <c r="F124" s="49"/>
    </row>
    <row r="125" spans="1:11" ht="14.1" customHeight="1" x14ac:dyDescent="0.2">
      <c r="C125" s="46"/>
      <c r="D125" s="47"/>
      <c r="E125" s="48"/>
      <c r="F125" s="49"/>
    </row>
    <row r="126" spans="1:11" ht="14.1" customHeight="1" x14ac:dyDescent="0.2">
      <c r="C126" s="46"/>
      <c r="D126" s="47"/>
      <c r="E126" s="48"/>
      <c r="F126" s="49"/>
    </row>
    <row r="127" spans="1:11" ht="14.1" customHeight="1" x14ac:dyDescent="0.2">
      <c r="C127" s="46"/>
      <c r="D127" s="47"/>
      <c r="E127" s="48"/>
      <c r="F127" s="49"/>
    </row>
    <row r="128" spans="1:11" ht="14.1" customHeight="1" x14ac:dyDescent="0.2">
      <c r="C128" s="46"/>
      <c r="D128" s="47"/>
      <c r="E128" s="48"/>
      <c r="F128" s="49"/>
    </row>
    <row r="129" spans="3:6" ht="14.1" customHeight="1" x14ac:dyDescent="0.2">
      <c r="C129" s="46"/>
      <c r="D129" s="47"/>
      <c r="E129" s="48"/>
      <c r="F129" s="49"/>
    </row>
    <row r="130" spans="3:6" ht="14.1" customHeight="1" x14ac:dyDescent="0.2">
      <c r="C130" s="46"/>
      <c r="D130" s="47"/>
      <c r="E130" s="48"/>
      <c r="F130" s="49"/>
    </row>
    <row r="131" spans="3:6" ht="14.1" customHeight="1" x14ac:dyDescent="0.2">
      <c r="C131" s="46"/>
      <c r="D131" s="47"/>
      <c r="E131" s="48"/>
      <c r="F131" s="49"/>
    </row>
    <row r="132" spans="3:6" ht="14.1" customHeight="1" x14ac:dyDescent="0.2">
      <c r="C132" s="46"/>
      <c r="D132" s="47"/>
      <c r="E132" s="48"/>
      <c r="F132" s="49"/>
    </row>
    <row r="133" spans="3:6" ht="14.1" customHeight="1" x14ac:dyDescent="0.2">
      <c r="C133" s="46"/>
      <c r="D133" s="47"/>
      <c r="E133" s="48"/>
      <c r="F133" s="49"/>
    </row>
    <row r="134" spans="3:6" ht="14.1" customHeight="1" x14ac:dyDescent="0.2">
      <c r="C134" s="46"/>
      <c r="D134" s="47"/>
      <c r="E134" s="48"/>
      <c r="F134" s="49"/>
    </row>
    <row r="135" spans="3:6" ht="14.1" customHeight="1" x14ac:dyDescent="0.2">
      <c r="C135" s="46"/>
      <c r="D135" s="47"/>
      <c r="E135" s="48"/>
      <c r="F135" s="49"/>
    </row>
    <row r="136" spans="3:6" ht="14.1" customHeight="1" x14ac:dyDescent="0.2">
      <c r="C136" s="46"/>
      <c r="D136" s="47"/>
      <c r="E136" s="48"/>
      <c r="F136" s="49"/>
    </row>
    <row r="137" spans="3:6" ht="14.1" customHeight="1" x14ac:dyDescent="0.2">
      <c r="C137" s="46"/>
      <c r="D137" s="47"/>
      <c r="E137" s="48"/>
      <c r="F137" s="49"/>
    </row>
    <row r="138" spans="3:6" ht="14.1" customHeight="1" x14ac:dyDescent="0.2">
      <c r="C138" s="46"/>
      <c r="D138" s="47"/>
      <c r="E138" s="48"/>
      <c r="F138" s="49"/>
    </row>
    <row r="139" spans="3:6" ht="14.1" customHeight="1" x14ac:dyDescent="0.2">
      <c r="C139" s="46"/>
      <c r="D139" s="47"/>
      <c r="E139" s="48"/>
      <c r="F139" s="49"/>
    </row>
    <row r="140" spans="3:6" ht="14.1" customHeight="1" x14ac:dyDescent="0.2">
      <c r="C140" s="46"/>
      <c r="D140" s="47"/>
      <c r="E140" s="48"/>
      <c r="F140" s="49"/>
    </row>
    <row r="141" spans="3:6" ht="14.1" customHeight="1" x14ac:dyDescent="0.2">
      <c r="C141" s="46"/>
      <c r="D141" s="47"/>
      <c r="E141" s="48"/>
      <c r="F141" s="49"/>
    </row>
    <row r="142" spans="3:6" ht="14.1" customHeight="1" x14ac:dyDescent="0.2">
      <c r="C142" s="46"/>
      <c r="D142" s="47"/>
      <c r="E142" s="48"/>
      <c r="F142" s="49"/>
    </row>
    <row r="143" spans="3:6" ht="14.1" customHeight="1" x14ac:dyDescent="0.2">
      <c r="C143" s="46"/>
      <c r="D143" s="47"/>
      <c r="E143" s="48"/>
      <c r="F143" s="49"/>
    </row>
    <row r="144" spans="3:6" ht="14.1" customHeight="1" x14ac:dyDescent="0.2">
      <c r="C144" s="46"/>
      <c r="D144" s="47"/>
      <c r="E144" s="48"/>
      <c r="F144" s="49"/>
    </row>
    <row r="145" spans="3:6" ht="14.1" customHeight="1" x14ac:dyDescent="0.2">
      <c r="C145" s="46"/>
      <c r="D145" s="47"/>
      <c r="E145" s="48"/>
      <c r="F145" s="49"/>
    </row>
    <row r="146" spans="3:6" ht="14.1" customHeight="1" x14ac:dyDescent="0.2">
      <c r="C146" s="46"/>
      <c r="D146" s="47"/>
      <c r="E146" s="48"/>
      <c r="F146" s="49"/>
    </row>
    <row r="147" spans="3:6" ht="14.1" customHeight="1" x14ac:dyDescent="0.2">
      <c r="C147" s="46"/>
      <c r="D147" s="47"/>
      <c r="E147" s="48"/>
      <c r="F147" s="49"/>
    </row>
    <row r="148" spans="3:6" ht="14.1" customHeight="1" x14ac:dyDescent="0.2">
      <c r="C148" s="46"/>
      <c r="D148" s="47"/>
      <c r="E148" s="48"/>
      <c r="F148" s="49"/>
    </row>
    <row r="149" spans="3:6" ht="14.1" customHeight="1" x14ac:dyDescent="0.2">
      <c r="C149" s="46"/>
      <c r="D149" s="47"/>
      <c r="E149" s="48"/>
      <c r="F149" s="49"/>
    </row>
    <row r="150" spans="3:6" ht="14.1" customHeight="1" x14ac:dyDescent="0.2">
      <c r="C150" s="46"/>
      <c r="D150" s="47"/>
      <c r="E150" s="48"/>
      <c r="F150" s="49"/>
    </row>
    <row r="151" spans="3:6" ht="14.1" customHeight="1" x14ac:dyDescent="0.2">
      <c r="C151" s="46"/>
      <c r="D151" s="47"/>
      <c r="E151" s="48"/>
      <c r="F151" s="49"/>
    </row>
    <row r="152" spans="3:6" ht="14.1" customHeight="1" x14ac:dyDescent="0.2">
      <c r="C152" s="46"/>
      <c r="D152" s="47"/>
      <c r="E152" s="48"/>
      <c r="F152" s="49"/>
    </row>
    <row r="153" spans="3:6" ht="14.1" customHeight="1" x14ac:dyDescent="0.2">
      <c r="C153" s="46"/>
      <c r="D153" s="47"/>
      <c r="E153" s="48"/>
      <c r="F153" s="49"/>
    </row>
    <row r="154" spans="3:6" ht="14.1" customHeight="1" x14ac:dyDescent="0.2">
      <c r="C154" s="46"/>
      <c r="D154" s="47"/>
      <c r="E154" s="48"/>
      <c r="F154" s="49"/>
    </row>
    <row r="155" spans="3:6" ht="14.1" customHeight="1" x14ac:dyDescent="0.2">
      <c r="C155" s="46"/>
      <c r="D155" s="47"/>
      <c r="E155" s="48"/>
      <c r="F155" s="49"/>
    </row>
    <row r="156" spans="3:6" ht="14.1" customHeight="1" x14ac:dyDescent="0.2">
      <c r="C156" s="46"/>
      <c r="D156" s="47"/>
      <c r="E156" s="48"/>
      <c r="F156" s="49"/>
    </row>
    <row r="157" spans="3:6" ht="14.1" customHeight="1" x14ac:dyDescent="0.2">
      <c r="C157" s="46"/>
      <c r="D157" s="47"/>
      <c r="E157" s="48"/>
      <c r="F157" s="49"/>
    </row>
    <row r="158" spans="3:6" ht="14.1" customHeight="1" x14ac:dyDescent="0.2">
      <c r="C158" s="46"/>
      <c r="D158" s="47"/>
      <c r="E158" s="48"/>
      <c r="F158" s="49"/>
    </row>
    <row r="159" spans="3:6" ht="14.1" customHeight="1" x14ac:dyDescent="0.2">
      <c r="C159" s="46"/>
      <c r="D159" s="47"/>
      <c r="E159" s="48"/>
      <c r="F159" s="49"/>
    </row>
    <row r="160" spans="3:6" ht="14.1" customHeight="1" x14ac:dyDescent="0.2">
      <c r="C160" s="46"/>
      <c r="D160" s="47"/>
      <c r="E160" s="48"/>
      <c r="F160" s="49"/>
    </row>
    <row r="161" spans="3:6" ht="14.1" customHeight="1" x14ac:dyDescent="0.2">
      <c r="C161" s="46"/>
      <c r="D161" s="47"/>
      <c r="E161" s="48"/>
      <c r="F161" s="49"/>
    </row>
    <row r="162" spans="3:6" ht="14.1" customHeight="1" x14ac:dyDescent="0.2">
      <c r="C162" s="46"/>
      <c r="D162" s="47"/>
      <c r="E162" s="48"/>
      <c r="F162" s="49"/>
    </row>
    <row r="163" spans="3:6" ht="14.1" customHeight="1" x14ac:dyDescent="0.2">
      <c r="C163" s="46"/>
      <c r="D163" s="47"/>
      <c r="E163" s="48"/>
      <c r="F163" s="49"/>
    </row>
    <row r="164" spans="3:6" ht="14.1" customHeight="1" x14ac:dyDescent="0.2">
      <c r="C164" s="46"/>
      <c r="D164" s="47"/>
      <c r="E164" s="48"/>
      <c r="F164" s="49"/>
    </row>
    <row r="165" spans="3:6" ht="14.1" customHeight="1" x14ac:dyDescent="0.2">
      <c r="C165" s="46"/>
      <c r="D165" s="47"/>
      <c r="E165" s="48"/>
      <c r="F165" s="49"/>
    </row>
    <row r="166" spans="3:6" ht="14.1" customHeight="1" x14ac:dyDescent="0.2">
      <c r="C166" s="46"/>
      <c r="D166" s="47"/>
      <c r="E166" s="48"/>
      <c r="F166" s="49"/>
    </row>
    <row r="167" spans="3:6" ht="14.1" customHeight="1" x14ac:dyDescent="0.2">
      <c r="C167" s="46"/>
      <c r="D167" s="47"/>
      <c r="E167" s="48"/>
      <c r="F167" s="49"/>
    </row>
    <row r="168" spans="3:6" ht="14.1" customHeight="1" x14ac:dyDescent="0.2">
      <c r="C168" s="46"/>
      <c r="D168" s="47"/>
      <c r="E168" s="48"/>
      <c r="F168" s="49"/>
    </row>
    <row r="169" spans="3:6" ht="14.1" customHeight="1" x14ac:dyDescent="0.2">
      <c r="C169" s="46"/>
      <c r="D169" s="47"/>
      <c r="E169" s="48"/>
      <c r="F169" s="49"/>
    </row>
    <row r="170" spans="3:6" ht="14.1" customHeight="1" x14ac:dyDescent="0.2">
      <c r="C170" s="46"/>
      <c r="D170" s="47"/>
      <c r="E170" s="48"/>
      <c r="F170" s="49"/>
    </row>
    <row r="171" spans="3:6" ht="14.1" customHeight="1" x14ac:dyDescent="0.2">
      <c r="C171" s="46"/>
      <c r="D171" s="47"/>
      <c r="E171" s="48"/>
      <c r="F171" s="49"/>
    </row>
    <row r="172" spans="3:6" ht="14.1" customHeight="1" x14ac:dyDescent="0.2">
      <c r="C172" s="46"/>
      <c r="D172" s="47"/>
      <c r="E172" s="48"/>
      <c r="F172" s="49"/>
    </row>
    <row r="173" spans="3:6" ht="14.1" customHeight="1" x14ac:dyDescent="0.2">
      <c r="C173" s="46"/>
      <c r="D173" s="47"/>
      <c r="E173" s="48"/>
      <c r="F173" s="49"/>
    </row>
    <row r="174" spans="3:6" ht="14.1" customHeight="1" x14ac:dyDescent="0.2">
      <c r="C174" s="46"/>
      <c r="D174" s="47"/>
      <c r="E174" s="48"/>
      <c r="F174" s="49"/>
    </row>
    <row r="175" spans="3:6" ht="14.1" customHeight="1" x14ac:dyDescent="0.2">
      <c r="C175" s="46"/>
      <c r="D175" s="47"/>
      <c r="E175" s="48"/>
      <c r="F175" s="49"/>
    </row>
    <row r="176" spans="3:6" ht="14.1" customHeight="1" x14ac:dyDescent="0.2">
      <c r="C176" s="46"/>
      <c r="D176" s="47"/>
      <c r="E176" s="48"/>
      <c r="F176" s="49"/>
    </row>
    <row r="177" spans="3:6" ht="14.1" customHeight="1" x14ac:dyDescent="0.2">
      <c r="C177" s="46"/>
      <c r="D177" s="47"/>
      <c r="E177" s="48"/>
      <c r="F177" s="49"/>
    </row>
    <row r="178" spans="3:6" ht="14.1" customHeight="1" x14ac:dyDescent="0.2">
      <c r="C178" s="46"/>
      <c r="D178" s="47"/>
      <c r="E178" s="48"/>
      <c r="F178" s="49"/>
    </row>
    <row r="179" spans="3:6" ht="14.1" customHeight="1" x14ac:dyDescent="0.2">
      <c r="C179" s="46"/>
      <c r="D179" s="47"/>
      <c r="E179" s="48"/>
      <c r="F179" s="49"/>
    </row>
    <row r="180" spans="3:6" ht="14.1" customHeight="1" x14ac:dyDescent="0.2">
      <c r="C180" s="46"/>
      <c r="D180" s="47"/>
      <c r="E180" s="48"/>
      <c r="F180" s="49"/>
    </row>
    <row r="181" spans="3:6" ht="14.1" customHeight="1" x14ac:dyDescent="0.2">
      <c r="C181" s="46"/>
      <c r="D181" s="47"/>
      <c r="E181" s="48"/>
      <c r="F181" s="49"/>
    </row>
    <row r="182" spans="3:6" ht="14.1" customHeight="1" x14ac:dyDescent="0.2">
      <c r="C182" s="46"/>
      <c r="D182" s="47"/>
      <c r="E182" s="48"/>
      <c r="F182" s="49"/>
    </row>
    <row r="183" spans="3:6" ht="14.1" customHeight="1" x14ac:dyDescent="0.2">
      <c r="C183" s="46"/>
      <c r="D183" s="47"/>
      <c r="E183" s="48"/>
      <c r="F183" s="49"/>
    </row>
    <row r="184" spans="3:6" ht="14.1" customHeight="1" x14ac:dyDescent="0.2">
      <c r="C184" s="46"/>
      <c r="D184" s="47"/>
      <c r="E184" s="48"/>
      <c r="F184" s="49"/>
    </row>
    <row r="185" spans="3:6" ht="14.1" customHeight="1" x14ac:dyDescent="0.2">
      <c r="C185" s="46"/>
      <c r="D185" s="47"/>
      <c r="E185" s="48"/>
      <c r="F185" s="49"/>
    </row>
    <row r="186" spans="3:6" ht="14.1" customHeight="1" x14ac:dyDescent="0.2">
      <c r="C186" s="46"/>
      <c r="D186" s="47"/>
      <c r="E186" s="48"/>
      <c r="F186" s="49"/>
    </row>
    <row r="187" spans="3:6" ht="14.1" customHeight="1" x14ac:dyDescent="0.2">
      <c r="C187" s="46"/>
      <c r="D187" s="47"/>
      <c r="E187" s="48"/>
      <c r="F187" s="49"/>
    </row>
    <row r="188" spans="3:6" ht="14.1" customHeight="1" x14ac:dyDescent="0.2">
      <c r="C188" s="46"/>
      <c r="D188" s="47"/>
      <c r="E188" s="48"/>
      <c r="F188" s="49"/>
    </row>
    <row r="189" spans="3:6" ht="14.1" customHeight="1" x14ac:dyDescent="0.2">
      <c r="C189" s="46"/>
      <c r="D189" s="47"/>
      <c r="E189" s="48"/>
      <c r="F189" s="49"/>
    </row>
    <row r="190" spans="3:6" ht="14.1" customHeight="1" x14ac:dyDescent="0.2">
      <c r="C190" s="46"/>
      <c r="D190" s="47"/>
      <c r="E190" s="48"/>
      <c r="F190" s="49"/>
    </row>
    <row r="191" spans="3:6" ht="14.1" customHeight="1" x14ac:dyDescent="0.2">
      <c r="C191" s="46"/>
      <c r="D191" s="47"/>
      <c r="E191" s="48"/>
      <c r="F191" s="49"/>
    </row>
    <row r="192" spans="3:6" ht="14.1" customHeight="1" x14ac:dyDescent="0.2">
      <c r="C192" s="46"/>
      <c r="D192" s="47"/>
      <c r="E192" s="48"/>
      <c r="F192" s="49"/>
    </row>
    <row r="193" spans="3:6" ht="14.1" customHeight="1" x14ac:dyDescent="0.2">
      <c r="C193" s="46"/>
      <c r="D193" s="47"/>
      <c r="E193" s="48"/>
      <c r="F193" s="49"/>
    </row>
    <row r="194" spans="3:6" ht="14.1" customHeight="1" x14ac:dyDescent="0.2">
      <c r="C194" s="46"/>
      <c r="D194" s="47"/>
      <c r="E194" s="48"/>
      <c r="F194" s="49"/>
    </row>
    <row r="195" spans="3:6" ht="14.1" customHeight="1" x14ac:dyDescent="0.2">
      <c r="C195" s="46"/>
      <c r="D195" s="47"/>
      <c r="E195" s="48"/>
      <c r="F195" s="49"/>
    </row>
    <row r="196" spans="3:6" ht="14.1" customHeight="1" x14ac:dyDescent="0.2">
      <c r="C196" s="46"/>
      <c r="D196" s="47"/>
      <c r="E196" s="48"/>
      <c r="F196" s="49"/>
    </row>
    <row r="197" spans="3:6" ht="14.1" customHeight="1" x14ac:dyDescent="0.2">
      <c r="C197" s="46"/>
      <c r="D197" s="47"/>
      <c r="E197" s="48"/>
      <c r="F197" s="49"/>
    </row>
    <row r="198" spans="3:6" ht="14.1" customHeight="1" x14ac:dyDescent="0.2">
      <c r="C198" s="46"/>
      <c r="D198" s="47"/>
      <c r="E198" s="48"/>
      <c r="F198" s="49"/>
    </row>
    <row r="199" spans="3:6" ht="14.1" customHeight="1" x14ac:dyDescent="0.2">
      <c r="C199" s="46"/>
      <c r="D199" s="47"/>
      <c r="E199" s="48"/>
      <c r="F199" s="49"/>
    </row>
    <row r="200" spans="3:6" ht="14.1" customHeight="1" x14ac:dyDescent="0.2">
      <c r="C200" s="46"/>
      <c r="D200" s="47"/>
      <c r="E200" s="48"/>
      <c r="F200" s="49"/>
    </row>
    <row r="201" spans="3:6" ht="14.1" customHeight="1" x14ac:dyDescent="0.2">
      <c r="C201" s="46"/>
      <c r="D201" s="47"/>
      <c r="E201" s="48"/>
      <c r="F201" s="49"/>
    </row>
    <row r="202" spans="3:6" ht="14.1" customHeight="1" x14ac:dyDescent="0.2">
      <c r="C202" s="46"/>
      <c r="D202" s="47"/>
      <c r="E202" s="48"/>
      <c r="F202" s="49"/>
    </row>
    <row r="203" spans="3:6" ht="14.1" customHeight="1" x14ac:dyDescent="0.2">
      <c r="C203" s="46"/>
      <c r="D203" s="47"/>
      <c r="E203" s="48"/>
      <c r="F203" s="49"/>
    </row>
    <row r="204" spans="3:6" ht="14.1" customHeight="1" x14ac:dyDescent="0.2">
      <c r="C204" s="46"/>
      <c r="D204" s="47"/>
      <c r="E204" s="48"/>
      <c r="F204" s="49"/>
    </row>
    <row r="205" spans="3:6" ht="14.1" customHeight="1" x14ac:dyDescent="0.2">
      <c r="C205" s="46"/>
      <c r="D205" s="47"/>
      <c r="E205" s="48"/>
      <c r="F205" s="49"/>
    </row>
    <row r="206" spans="3:6" ht="14.1" customHeight="1" x14ac:dyDescent="0.2">
      <c r="C206" s="46"/>
      <c r="D206" s="47"/>
      <c r="E206" s="48"/>
      <c r="F206" s="49"/>
    </row>
    <row r="207" spans="3:6" ht="14.1" customHeight="1" x14ac:dyDescent="0.2">
      <c r="C207" s="46"/>
      <c r="D207" s="47"/>
      <c r="E207" s="48"/>
      <c r="F207" s="49"/>
    </row>
    <row r="208" spans="3:6" ht="14.1" customHeight="1" x14ac:dyDescent="0.2">
      <c r="C208" s="46"/>
      <c r="D208" s="47"/>
      <c r="E208" s="48"/>
      <c r="F208" s="49"/>
    </row>
    <row r="209" spans="3:6" ht="14.1" customHeight="1" x14ac:dyDescent="0.2">
      <c r="C209" s="46"/>
      <c r="D209" s="47"/>
      <c r="E209" s="48"/>
      <c r="F209" s="49"/>
    </row>
    <row r="210" spans="3:6" ht="14.1" customHeight="1" x14ac:dyDescent="0.2">
      <c r="C210" s="46"/>
      <c r="D210" s="47"/>
      <c r="E210" s="48"/>
      <c r="F210" s="49"/>
    </row>
    <row r="211" spans="3:6" ht="14.1" customHeight="1" x14ac:dyDescent="0.2">
      <c r="C211" s="46"/>
      <c r="D211" s="47"/>
      <c r="E211" s="48"/>
      <c r="F211" s="49"/>
    </row>
    <row r="212" spans="3:6" ht="14.1" customHeight="1" x14ac:dyDescent="0.2">
      <c r="C212" s="46"/>
      <c r="D212" s="47"/>
      <c r="E212" s="48"/>
      <c r="F212" s="49"/>
    </row>
    <row r="213" spans="3:6" ht="14.1" customHeight="1" x14ac:dyDescent="0.2">
      <c r="C213" s="46"/>
      <c r="D213" s="47"/>
      <c r="E213" s="48"/>
      <c r="F213" s="49"/>
    </row>
    <row r="214" spans="3:6" ht="14.1" customHeight="1" x14ac:dyDescent="0.2">
      <c r="C214" s="46"/>
      <c r="D214" s="47"/>
      <c r="E214" s="48"/>
      <c r="F214" s="49"/>
    </row>
    <row r="215" spans="3:6" ht="14.1" customHeight="1" x14ac:dyDescent="0.2">
      <c r="C215" s="46"/>
      <c r="D215" s="47"/>
      <c r="E215" s="48"/>
      <c r="F215" s="49"/>
    </row>
    <row r="216" spans="3:6" ht="14.1" customHeight="1" x14ac:dyDescent="0.2">
      <c r="C216" s="46"/>
      <c r="D216" s="47"/>
      <c r="E216" s="48"/>
      <c r="F216" s="49"/>
    </row>
    <row r="217" spans="3:6" ht="14.1" customHeight="1" x14ac:dyDescent="0.2">
      <c r="C217" s="46"/>
      <c r="D217" s="47"/>
      <c r="E217" s="48"/>
      <c r="F217" s="49"/>
    </row>
    <row r="218" spans="3:6" ht="14.1" customHeight="1" x14ac:dyDescent="0.2">
      <c r="C218" s="46"/>
      <c r="D218" s="47"/>
      <c r="E218" s="48"/>
      <c r="F218" s="49"/>
    </row>
    <row r="219" spans="3:6" ht="14.1" customHeight="1" x14ac:dyDescent="0.2">
      <c r="C219" s="46"/>
      <c r="D219" s="47"/>
      <c r="E219" s="48"/>
      <c r="F219" s="49"/>
    </row>
    <row r="220" spans="3:6" ht="14.1" customHeight="1" x14ac:dyDescent="0.2">
      <c r="C220" s="46"/>
      <c r="D220" s="47"/>
      <c r="E220" s="48"/>
      <c r="F220" s="49"/>
    </row>
    <row r="221" spans="3:6" ht="14.1" customHeight="1" x14ac:dyDescent="0.2">
      <c r="C221" s="46"/>
      <c r="D221" s="47"/>
      <c r="E221" s="48"/>
      <c r="F221" s="49"/>
    </row>
    <row r="222" spans="3:6" ht="14.1" customHeight="1" x14ac:dyDescent="0.2">
      <c r="C222" s="46"/>
      <c r="D222" s="47"/>
      <c r="E222" s="48"/>
      <c r="F222" s="49"/>
    </row>
    <row r="223" spans="3:6" ht="14.1" customHeight="1" x14ac:dyDescent="0.2">
      <c r="C223" s="46"/>
      <c r="D223" s="47"/>
      <c r="E223" s="48"/>
      <c r="F223" s="49"/>
    </row>
    <row r="224" spans="3:6" ht="14.1" customHeight="1" x14ac:dyDescent="0.2">
      <c r="C224" s="46"/>
      <c r="D224" s="47"/>
      <c r="E224" s="48"/>
      <c r="F224" s="49"/>
    </row>
    <row r="225" spans="3:6" ht="14.1" customHeight="1" x14ac:dyDescent="0.2">
      <c r="C225" s="46"/>
      <c r="D225" s="47"/>
      <c r="E225" s="48"/>
      <c r="F225" s="49"/>
    </row>
    <row r="226" spans="3:6" ht="14.1" customHeight="1" x14ac:dyDescent="0.2">
      <c r="C226" s="46"/>
      <c r="D226" s="47"/>
      <c r="E226" s="48"/>
      <c r="F226" s="49"/>
    </row>
    <row r="227" spans="3:6" ht="14.1" customHeight="1" x14ac:dyDescent="0.2">
      <c r="C227" s="46"/>
      <c r="D227" s="47"/>
      <c r="E227" s="48"/>
      <c r="F227" s="49"/>
    </row>
    <row r="228" spans="3:6" ht="14.1" customHeight="1" x14ac:dyDescent="0.2">
      <c r="C228" s="46"/>
      <c r="D228" s="47"/>
      <c r="E228" s="48"/>
      <c r="F228" s="49"/>
    </row>
    <row r="229" spans="3:6" ht="14.1" customHeight="1" x14ac:dyDescent="0.2">
      <c r="C229" s="46"/>
      <c r="D229" s="47"/>
      <c r="E229" s="48"/>
      <c r="F229" s="49"/>
    </row>
    <row r="230" spans="3:6" ht="14.1" customHeight="1" x14ac:dyDescent="0.2">
      <c r="C230" s="46"/>
      <c r="D230" s="47"/>
      <c r="E230" s="48"/>
      <c r="F230" s="49"/>
    </row>
    <row r="231" spans="3:6" ht="14.1" customHeight="1" x14ac:dyDescent="0.2">
      <c r="C231" s="46"/>
      <c r="D231" s="47"/>
      <c r="E231" s="48"/>
      <c r="F231" s="49"/>
    </row>
    <row r="232" spans="3:6" ht="14.1" customHeight="1" x14ac:dyDescent="0.2">
      <c r="C232" s="46"/>
      <c r="D232" s="47"/>
      <c r="E232" s="48"/>
      <c r="F232" s="49"/>
    </row>
    <row r="233" spans="3:6" ht="14.1" customHeight="1" x14ac:dyDescent="0.2">
      <c r="C233" s="46"/>
      <c r="D233" s="47"/>
      <c r="E233" s="48"/>
      <c r="F233" s="49"/>
    </row>
    <row r="234" spans="3:6" ht="14.1" customHeight="1" x14ac:dyDescent="0.2">
      <c r="C234" s="46"/>
      <c r="D234" s="47"/>
      <c r="E234" s="48"/>
      <c r="F234" s="49"/>
    </row>
    <row r="235" spans="3:6" ht="14.1" customHeight="1" x14ac:dyDescent="0.2">
      <c r="C235" s="46"/>
      <c r="D235" s="47"/>
      <c r="E235" s="48"/>
      <c r="F235" s="49"/>
    </row>
    <row r="236" spans="3:6" ht="14.1" customHeight="1" x14ac:dyDescent="0.2">
      <c r="C236" s="46"/>
      <c r="D236" s="47"/>
      <c r="E236" s="48"/>
      <c r="F236" s="49"/>
    </row>
    <row r="237" spans="3:6" ht="14.1" customHeight="1" x14ac:dyDescent="0.2">
      <c r="C237" s="46"/>
      <c r="D237" s="47"/>
      <c r="E237" s="48"/>
      <c r="F237" s="49"/>
    </row>
    <row r="238" spans="3:6" ht="14.1" customHeight="1" x14ac:dyDescent="0.2">
      <c r="C238" s="46"/>
      <c r="D238" s="47"/>
      <c r="E238" s="48"/>
      <c r="F238" s="49"/>
    </row>
    <row r="239" spans="3:6" ht="14.1" customHeight="1" x14ac:dyDescent="0.2">
      <c r="C239" s="46"/>
      <c r="D239" s="47"/>
      <c r="E239" s="48"/>
      <c r="F239" s="49"/>
    </row>
    <row r="240" spans="3:6" ht="14.1" customHeight="1" x14ac:dyDescent="0.2">
      <c r="C240" s="46"/>
      <c r="D240" s="47"/>
      <c r="E240" s="48"/>
      <c r="F240" s="49"/>
    </row>
    <row r="241" spans="3:6" ht="14.1" customHeight="1" x14ac:dyDescent="0.2">
      <c r="C241" s="46"/>
      <c r="D241" s="47"/>
      <c r="E241" s="48"/>
      <c r="F241" s="49"/>
    </row>
    <row r="242" spans="3:6" ht="14.1" customHeight="1" x14ac:dyDescent="0.2">
      <c r="C242" s="46"/>
      <c r="D242" s="47"/>
      <c r="E242" s="48"/>
      <c r="F242" s="49"/>
    </row>
    <row r="243" spans="3:6" ht="14.1" customHeight="1" x14ac:dyDescent="0.2">
      <c r="C243" s="46"/>
      <c r="D243" s="47"/>
      <c r="E243" s="48"/>
      <c r="F243" s="49"/>
    </row>
    <row r="244" spans="3:6" ht="14.1" customHeight="1" x14ac:dyDescent="0.2">
      <c r="C244" s="46"/>
      <c r="D244" s="47"/>
      <c r="E244" s="48"/>
      <c r="F244" s="49"/>
    </row>
    <row r="245" spans="3:6" ht="14.1" customHeight="1" x14ac:dyDescent="0.2">
      <c r="C245" s="46"/>
      <c r="D245" s="47"/>
      <c r="E245" s="48"/>
      <c r="F245" s="49"/>
    </row>
    <row r="246" spans="3:6" ht="14.1" customHeight="1" x14ac:dyDescent="0.2">
      <c r="C246" s="46"/>
      <c r="D246" s="47"/>
      <c r="E246" s="48"/>
      <c r="F246" s="49"/>
    </row>
    <row r="247" spans="3:6" ht="14.1" customHeight="1" x14ac:dyDescent="0.2">
      <c r="C247" s="46"/>
      <c r="D247" s="47"/>
      <c r="E247" s="48"/>
      <c r="F247" s="49"/>
    </row>
    <row r="248" spans="3:6" ht="14.1" customHeight="1" x14ac:dyDescent="0.2">
      <c r="C248" s="46"/>
      <c r="D248" s="47"/>
      <c r="E248" s="48"/>
      <c r="F248" s="49"/>
    </row>
    <row r="249" spans="3:6" ht="14.1" customHeight="1" x14ac:dyDescent="0.2">
      <c r="C249" s="46"/>
      <c r="D249" s="47"/>
      <c r="E249" s="48"/>
      <c r="F249" s="49"/>
    </row>
    <row r="250" spans="3:6" ht="14.1" customHeight="1" x14ac:dyDescent="0.2">
      <c r="C250" s="46"/>
      <c r="D250" s="47"/>
      <c r="E250" s="48"/>
      <c r="F250" s="49"/>
    </row>
    <row r="251" spans="3:6" ht="14.1" customHeight="1" x14ac:dyDescent="0.2">
      <c r="C251" s="46"/>
      <c r="D251" s="47"/>
      <c r="E251" s="48"/>
      <c r="F251" s="49"/>
    </row>
    <row r="252" spans="3:6" ht="14.1" customHeight="1" x14ac:dyDescent="0.2">
      <c r="C252" s="46"/>
      <c r="D252" s="47"/>
      <c r="E252" s="48"/>
      <c r="F252" s="49"/>
    </row>
    <row r="253" spans="3:6" ht="14.1" customHeight="1" x14ac:dyDescent="0.2">
      <c r="C253" s="46"/>
      <c r="D253" s="47"/>
      <c r="E253" s="48"/>
      <c r="F253" s="49"/>
    </row>
    <row r="254" spans="3:6" ht="14.1" customHeight="1" x14ac:dyDescent="0.2">
      <c r="C254" s="46"/>
      <c r="D254" s="47"/>
      <c r="E254" s="48"/>
      <c r="F254" s="49"/>
    </row>
    <row r="255" spans="3:6" ht="14.1" customHeight="1" x14ac:dyDescent="0.2">
      <c r="C255" s="46"/>
      <c r="D255" s="47"/>
      <c r="E255" s="48"/>
      <c r="F255" s="49"/>
    </row>
    <row r="256" spans="3:6" ht="14.1" customHeight="1" x14ac:dyDescent="0.2">
      <c r="C256" s="46"/>
      <c r="D256" s="47"/>
      <c r="E256" s="48"/>
      <c r="F256" s="49"/>
    </row>
    <row r="257" spans="3:6" ht="14.1" customHeight="1" x14ac:dyDescent="0.2">
      <c r="C257" s="46"/>
      <c r="D257" s="47"/>
      <c r="E257" s="48"/>
      <c r="F257" s="49"/>
    </row>
    <row r="258" spans="3:6" ht="14.1" customHeight="1" x14ac:dyDescent="0.2">
      <c r="C258" s="46"/>
      <c r="D258" s="47"/>
      <c r="E258" s="48"/>
      <c r="F258" s="49"/>
    </row>
    <row r="259" spans="3:6" ht="14.1" customHeight="1" x14ac:dyDescent="0.2">
      <c r="C259" s="46"/>
      <c r="D259" s="47"/>
      <c r="E259" s="48"/>
      <c r="F259" s="49"/>
    </row>
    <row r="260" spans="3:6" ht="14.1" customHeight="1" x14ac:dyDescent="0.2">
      <c r="C260" s="46"/>
      <c r="D260" s="47"/>
      <c r="E260" s="48"/>
      <c r="F260" s="49"/>
    </row>
    <row r="261" spans="3:6" ht="14.1" customHeight="1" x14ac:dyDescent="0.2">
      <c r="C261" s="46"/>
      <c r="D261" s="47"/>
      <c r="E261" s="48"/>
      <c r="F261" s="49"/>
    </row>
    <row r="262" spans="3:6" ht="14.1" customHeight="1" x14ac:dyDescent="0.2">
      <c r="C262" s="46"/>
      <c r="D262" s="47"/>
      <c r="E262" s="48"/>
      <c r="F262" s="49"/>
    </row>
    <row r="263" spans="3:6" ht="14.1" customHeight="1" x14ac:dyDescent="0.2">
      <c r="C263" s="46"/>
      <c r="D263" s="47"/>
      <c r="E263" s="48"/>
      <c r="F263" s="49"/>
    </row>
    <row r="264" spans="3:6" ht="14.1" customHeight="1" x14ac:dyDescent="0.2">
      <c r="C264" s="46"/>
      <c r="D264" s="47"/>
      <c r="E264" s="48"/>
      <c r="F264" s="49"/>
    </row>
    <row r="265" spans="3:6" ht="14.1" customHeight="1" x14ac:dyDescent="0.2">
      <c r="C265" s="46"/>
      <c r="D265" s="47"/>
      <c r="E265" s="48"/>
      <c r="F265" s="49"/>
    </row>
    <row r="266" spans="3:6" ht="14.1" customHeight="1" x14ac:dyDescent="0.2">
      <c r="C266" s="46"/>
      <c r="D266" s="47"/>
      <c r="E266" s="48"/>
      <c r="F266" s="49"/>
    </row>
    <row r="267" spans="3:6" ht="14.1" customHeight="1" x14ac:dyDescent="0.2">
      <c r="C267" s="46"/>
      <c r="D267" s="47"/>
      <c r="E267" s="48"/>
      <c r="F267" s="49"/>
    </row>
    <row r="268" spans="3:6" ht="14.1" customHeight="1" x14ac:dyDescent="0.2">
      <c r="C268" s="46"/>
      <c r="D268" s="47"/>
      <c r="E268" s="48"/>
      <c r="F268" s="49"/>
    </row>
    <row r="269" spans="3:6" ht="14.1" customHeight="1" x14ac:dyDescent="0.2">
      <c r="C269" s="46"/>
      <c r="D269" s="47"/>
      <c r="E269" s="48"/>
      <c r="F269" s="49"/>
    </row>
    <row r="270" spans="3:6" ht="14.1" customHeight="1" x14ac:dyDescent="0.2">
      <c r="C270" s="46"/>
      <c r="D270" s="47"/>
      <c r="E270" s="48"/>
      <c r="F270" s="49"/>
    </row>
    <row r="271" spans="3:6" ht="14.1" customHeight="1" x14ac:dyDescent="0.2">
      <c r="C271" s="46"/>
      <c r="D271" s="47"/>
      <c r="E271" s="48"/>
      <c r="F271" s="49"/>
    </row>
    <row r="272" spans="3:6" ht="14.1" customHeight="1" x14ac:dyDescent="0.2">
      <c r="C272" s="46"/>
      <c r="D272" s="47"/>
      <c r="E272" s="48"/>
      <c r="F272" s="49"/>
    </row>
    <row r="273" spans="3:6" ht="14.1" customHeight="1" x14ac:dyDescent="0.2">
      <c r="C273" s="46"/>
      <c r="D273" s="47"/>
      <c r="E273" s="48"/>
      <c r="F273" s="49"/>
    </row>
    <row r="274" spans="3:6" ht="14.1" customHeight="1" x14ac:dyDescent="0.2">
      <c r="C274" s="46"/>
      <c r="D274" s="47"/>
      <c r="E274" s="48"/>
      <c r="F274" s="49"/>
    </row>
    <row r="275" spans="3:6" ht="14.1" customHeight="1" x14ac:dyDescent="0.2">
      <c r="C275" s="46"/>
      <c r="D275" s="47"/>
      <c r="E275" s="48"/>
      <c r="F275" s="49"/>
    </row>
    <row r="276" spans="3:6" ht="14.1" customHeight="1" x14ac:dyDescent="0.2">
      <c r="C276" s="46"/>
      <c r="D276" s="47"/>
      <c r="E276" s="48"/>
      <c r="F276" s="49"/>
    </row>
    <row r="277" spans="3:6" ht="14.1" customHeight="1" x14ac:dyDescent="0.2">
      <c r="C277" s="46"/>
      <c r="D277" s="47"/>
      <c r="E277" s="48"/>
      <c r="F277" s="49"/>
    </row>
    <row r="278" spans="3:6" ht="14.1" customHeight="1" x14ac:dyDescent="0.2">
      <c r="C278" s="46"/>
      <c r="D278" s="47"/>
      <c r="E278" s="48"/>
      <c r="F278" s="49"/>
    </row>
    <row r="279" spans="3:6" ht="14.1" customHeight="1" x14ac:dyDescent="0.2">
      <c r="C279" s="46"/>
      <c r="D279" s="47"/>
      <c r="E279" s="48"/>
      <c r="F279" s="49"/>
    </row>
    <row r="280" spans="3:6" ht="14.1" customHeight="1" x14ac:dyDescent="0.2">
      <c r="C280" s="46"/>
      <c r="D280" s="47"/>
      <c r="E280" s="48"/>
      <c r="F280" s="49"/>
    </row>
    <row r="281" spans="3:6" ht="14.1" customHeight="1" x14ac:dyDescent="0.2">
      <c r="C281" s="46"/>
      <c r="D281" s="47"/>
      <c r="E281" s="48"/>
      <c r="F281" s="49"/>
    </row>
    <row r="282" spans="3:6" ht="14.1" customHeight="1" x14ac:dyDescent="0.2">
      <c r="C282" s="46"/>
      <c r="D282" s="47"/>
      <c r="E282" s="48"/>
      <c r="F282" s="49"/>
    </row>
    <row r="283" spans="3:6" ht="14.1" customHeight="1" x14ac:dyDescent="0.2">
      <c r="C283" s="46"/>
      <c r="D283" s="47"/>
      <c r="E283" s="48"/>
      <c r="F283" s="49"/>
    </row>
    <row r="284" spans="3:6" ht="14.1" customHeight="1" x14ac:dyDescent="0.2">
      <c r="C284" s="46"/>
      <c r="D284" s="47"/>
      <c r="E284" s="48"/>
      <c r="F284" s="49"/>
    </row>
    <row r="285" spans="3:6" ht="14.1" customHeight="1" x14ac:dyDescent="0.2">
      <c r="C285" s="46"/>
      <c r="D285" s="47"/>
      <c r="E285" s="48"/>
      <c r="F285" s="49"/>
    </row>
    <row r="286" spans="3:6" ht="14.1" customHeight="1" x14ac:dyDescent="0.2">
      <c r="C286" s="46"/>
      <c r="D286" s="47"/>
      <c r="E286" s="48"/>
      <c r="F286" s="49"/>
    </row>
    <row r="287" spans="3:6" ht="14.1" customHeight="1" x14ac:dyDescent="0.2">
      <c r="C287" s="46"/>
      <c r="D287" s="47"/>
      <c r="E287" s="48"/>
      <c r="F287" s="49"/>
    </row>
    <row r="288" spans="3:6" ht="14.1" customHeight="1" x14ac:dyDescent="0.2">
      <c r="C288" s="46"/>
      <c r="D288" s="47"/>
      <c r="E288" s="48"/>
      <c r="F288" s="49"/>
    </row>
    <row r="289" spans="3:6" ht="14.1" customHeight="1" x14ac:dyDescent="0.2">
      <c r="C289" s="46"/>
      <c r="D289" s="47"/>
      <c r="E289" s="48"/>
      <c r="F289" s="49"/>
    </row>
    <row r="290" spans="3:6" ht="14.1" customHeight="1" x14ac:dyDescent="0.2">
      <c r="C290" s="46"/>
      <c r="D290" s="47"/>
      <c r="E290" s="48"/>
      <c r="F290" s="49"/>
    </row>
    <row r="291" spans="3:6" ht="14.1" customHeight="1" x14ac:dyDescent="0.2">
      <c r="C291" s="46"/>
      <c r="D291" s="47"/>
      <c r="E291" s="48"/>
      <c r="F291" s="49"/>
    </row>
    <row r="292" spans="3:6" ht="14.1" customHeight="1" x14ac:dyDescent="0.2">
      <c r="C292" s="46"/>
      <c r="D292" s="47"/>
      <c r="E292" s="48"/>
      <c r="F292" s="49"/>
    </row>
    <row r="293" spans="3:6" ht="14.1" customHeight="1" x14ac:dyDescent="0.2">
      <c r="C293" s="46"/>
      <c r="D293" s="47"/>
      <c r="E293" s="48"/>
      <c r="F293" s="49"/>
    </row>
    <row r="294" spans="3:6" ht="14.1" customHeight="1" x14ac:dyDescent="0.2">
      <c r="C294" s="46"/>
      <c r="D294" s="47"/>
      <c r="E294" s="48"/>
      <c r="F294" s="49"/>
    </row>
    <row r="295" spans="3:6" ht="14.1" customHeight="1" x14ac:dyDescent="0.2">
      <c r="C295" s="46"/>
      <c r="D295" s="47"/>
      <c r="E295" s="48"/>
      <c r="F295" s="49"/>
    </row>
    <row r="296" spans="3:6" ht="14.1" customHeight="1" x14ac:dyDescent="0.2">
      <c r="C296" s="46"/>
      <c r="D296" s="47"/>
      <c r="E296" s="48"/>
      <c r="F296" s="49"/>
    </row>
    <row r="297" spans="3:6" ht="14.1" customHeight="1" x14ac:dyDescent="0.2">
      <c r="C297" s="46"/>
      <c r="D297" s="47"/>
      <c r="E297" s="48"/>
      <c r="F297" s="49"/>
    </row>
    <row r="298" spans="3:6" ht="14.1" customHeight="1" x14ac:dyDescent="0.2">
      <c r="C298" s="46"/>
      <c r="D298" s="47"/>
      <c r="E298" s="48"/>
      <c r="F298" s="49"/>
    </row>
    <row r="299" spans="3:6" ht="14.1" customHeight="1" x14ac:dyDescent="0.2">
      <c r="C299" s="46"/>
      <c r="D299" s="47"/>
      <c r="E299" s="48"/>
      <c r="F299" s="49"/>
    </row>
    <row r="300" spans="3:6" ht="14.1" customHeight="1" x14ac:dyDescent="0.2">
      <c r="C300" s="46"/>
      <c r="D300" s="47"/>
      <c r="E300" s="48"/>
      <c r="F300" s="49"/>
    </row>
    <row r="301" spans="3:6" ht="14.1" customHeight="1" x14ac:dyDescent="0.2">
      <c r="C301" s="46"/>
      <c r="D301" s="47"/>
      <c r="E301" s="48"/>
      <c r="F301" s="49"/>
    </row>
    <row r="302" spans="3:6" ht="14.1" customHeight="1" x14ac:dyDescent="0.2">
      <c r="C302" s="46"/>
      <c r="D302" s="47"/>
      <c r="E302" s="48"/>
      <c r="F302" s="49"/>
    </row>
    <row r="303" spans="3:6" ht="14.1" customHeight="1" x14ac:dyDescent="0.2">
      <c r="C303" s="46"/>
      <c r="D303" s="47"/>
      <c r="E303" s="48"/>
      <c r="F303" s="49"/>
    </row>
    <row r="304" spans="3:6" ht="14.1" customHeight="1" x14ac:dyDescent="0.2">
      <c r="C304" s="46"/>
      <c r="D304" s="47"/>
      <c r="E304" s="48"/>
      <c r="F304" s="49"/>
    </row>
    <row r="305" spans="3:6" ht="14.1" customHeight="1" x14ac:dyDescent="0.2">
      <c r="C305" s="46"/>
      <c r="D305" s="47"/>
      <c r="E305" s="48"/>
      <c r="F305" s="49"/>
    </row>
    <row r="306" spans="3:6" ht="14.1" customHeight="1" x14ac:dyDescent="0.2">
      <c r="C306" s="46"/>
      <c r="D306" s="47"/>
      <c r="E306" s="48"/>
      <c r="F306" s="49"/>
    </row>
    <row r="307" spans="3:6" ht="14.1" customHeight="1" x14ac:dyDescent="0.2">
      <c r="C307" s="46"/>
      <c r="D307" s="47"/>
      <c r="E307" s="48"/>
      <c r="F307" s="49"/>
    </row>
    <row r="308" spans="3:6" ht="14.1" customHeight="1" x14ac:dyDescent="0.2">
      <c r="C308" s="46"/>
      <c r="D308" s="47"/>
      <c r="E308" s="48"/>
      <c r="F308" s="49"/>
    </row>
    <row r="309" spans="3:6" ht="14.1" customHeight="1" x14ac:dyDescent="0.2">
      <c r="C309" s="46"/>
      <c r="D309" s="47"/>
      <c r="E309" s="48"/>
      <c r="F309" s="49"/>
    </row>
    <row r="310" spans="3:6" ht="14.1" customHeight="1" x14ac:dyDescent="0.2">
      <c r="C310" s="46"/>
      <c r="D310" s="47"/>
      <c r="E310" s="48"/>
      <c r="F310" s="49"/>
    </row>
    <row r="311" spans="3:6" ht="14.1" customHeight="1" x14ac:dyDescent="0.2">
      <c r="C311" s="46"/>
      <c r="D311" s="47"/>
      <c r="E311" s="48"/>
      <c r="F311" s="49"/>
    </row>
    <row r="312" spans="3:6" ht="14.1" customHeight="1" x14ac:dyDescent="0.2">
      <c r="C312" s="46"/>
      <c r="D312" s="47"/>
      <c r="E312" s="48"/>
      <c r="F312" s="49"/>
    </row>
    <row r="313" spans="3:6" ht="14.1" customHeight="1" x14ac:dyDescent="0.2">
      <c r="C313" s="46"/>
      <c r="D313" s="47"/>
      <c r="E313" s="48"/>
      <c r="F313" s="49"/>
    </row>
    <row r="314" spans="3:6" ht="14.1" customHeight="1" x14ac:dyDescent="0.2">
      <c r="C314" s="46"/>
      <c r="D314" s="47"/>
      <c r="E314" s="48"/>
      <c r="F314" s="49"/>
    </row>
    <row r="315" spans="3:6" ht="14.1" customHeight="1" x14ac:dyDescent="0.2">
      <c r="C315" s="46"/>
      <c r="D315" s="47"/>
      <c r="E315" s="48"/>
      <c r="F315" s="49"/>
    </row>
    <row r="316" spans="3:6" ht="14.1" customHeight="1" x14ac:dyDescent="0.2">
      <c r="C316" s="46"/>
      <c r="D316" s="47"/>
      <c r="E316" s="48"/>
      <c r="F316" s="49"/>
    </row>
    <row r="317" spans="3:6" ht="14.1" customHeight="1" x14ac:dyDescent="0.2">
      <c r="C317" s="46"/>
      <c r="D317" s="47"/>
      <c r="E317" s="48"/>
      <c r="F317" s="49"/>
    </row>
    <row r="318" spans="3:6" ht="14.1" customHeight="1" x14ac:dyDescent="0.2">
      <c r="C318" s="46"/>
      <c r="D318" s="47"/>
      <c r="E318" s="48"/>
      <c r="F318" s="49"/>
    </row>
    <row r="319" spans="3:6" ht="14.1" customHeight="1" x14ac:dyDescent="0.2">
      <c r="C319" s="46"/>
      <c r="D319" s="47"/>
      <c r="E319" s="48"/>
      <c r="F319" s="49"/>
    </row>
    <row r="320" spans="3:6" ht="14.1" customHeight="1" x14ac:dyDescent="0.2">
      <c r="C320" s="46"/>
      <c r="D320" s="47"/>
      <c r="E320" s="48"/>
      <c r="F320" s="49"/>
    </row>
    <row r="321" spans="3:6" ht="14.1" customHeight="1" x14ac:dyDescent="0.2">
      <c r="C321" s="46"/>
      <c r="D321" s="47"/>
      <c r="E321" s="48"/>
      <c r="F321" s="49"/>
    </row>
    <row r="322" spans="3:6" ht="14.1" customHeight="1" x14ac:dyDescent="0.2">
      <c r="C322" s="46"/>
      <c r="D322" s="47"/>
      <c r="E322" s="48"/>
      <c r="F322" s="49"/>
    </row>
    <row r="323" spans="3:6" ht="14.1" customHeight="1" x14ac:dyDescent="0.2">
      <c r="C323" s="46"/>
      <c r="D323" s="47"/>
      <c r="E323" s="48"/>
      <c r="F323" s="49"/>
    </row>
    <row r="324" spans="3:6" ht="14.1" customHeight="1" x14ac:dyDescent="0.2">
      <c r="C324" s="46"/>
      <c r="D324" s="47"/>
      <c r="E324" s="48"/>
      <c r="F324" s="49"/>
    </row>
    <row r="325" spans="3:6" ht="14.1" customHeight="1" x14ac:dyDescent="0.2">
      <c r="C325" s="46"/>
      <c r="D325" s="47"/>
      <c r="E325" s="48"/>
      <c r="F325" s="49"/>
    </row>
    <row r="326" spans="3:6" ht="14.1" customHeight="1" x14ac:dyDescent="0.2">
      <c r="C326" s="46"/>
      <c r="D326" s="47"/>
      <c r="E326" s="48"/>
      <c r="F326" s="49"/>
    </row>
    <row r="327" spans="3:6" ht="14.1" customHeight="1" x14ac:dyDescent="0.2">
      <c r="C327" s="46"/>
      <c r="D327" s="47"/>
      <c r="E327" s="48"/>
      <c r="F327" s="49"/>
    </row>
    <row r="328" spans="3:6" ht="14.1" customHeight="1" x14ac:dyDescent="0.2">
      <c r="C328" s="46"/>
      <c r="D328" s="47"/>
      <c r="E328" s="48"/>
      <c r="F328" s="49"/>
    </row>
    <row r="329" spans="3:6" ht="14.1" customHeight="1" x14ac:dyDescent="0.2">
      <c r="C329" s="46"/>
      <c r="D329" s="47"/>
      <c r="E329" s="48"/>
      <c r="F329" s="49"/>
    </row>
    <row r="330" spans="3:6" ht="14.1" customHeight="1" x14ac:dyDescent="0.2">
      <c r="C330" s="46"/>
      <c r="D330" s="47"/>
      <c r="E330" s="48"/>
      <c r="F330" s="49"/>
    </row>
    <row r="331" spans="3:6" ht="14.1" customHeight="1" x14ac:dyDescent="0.2">
      <c r="C331" s="46"/>
      <c r="D331" s="47"/>
      <c r="E331" s="48"/>
      <c r="F331" s="49"/>
    </row>
    <row r="332" spans="3:6" ht="14.1" customHeight="1" x14ac:dyDescent="0.2">
      <c r="C332" s="46"/>
      <c r="D332" s="47"/>
      <c r="E332" s="48"/>
      <c r="F332" s="49"/>
    </row>
    <row r="333" spans="3:6" ht="14.1" customHeight="1" x14ac:dyDescent="0.2">
      <c r="C333" s="46"/>
      <c r="D333" s="47"/>
      <c r="E333" s="48"/>
      <c r="F333" s="49"/>
    </row>
    <row r="334" spans="3:6" ht="14.1" customHeight="1" x14ac:dyDescent="0.2">
      <c r="C334" s="46"/>
      <c r="D334" s="47"/>
      <c r="E334" s="48"/>
      <c r="F334" s="49"/>
    </row>
    <row r="335" spans="3:6" ht="14.1" customHeight="1" x14ac:dyDescent="0.2">
      <c r="C335" s="46"/>
      <c r="D335" s="47"/>
      <c r="E335" s="48"/>
      <c r="F335" s="49"/>
    </row>
    <row r="336" spans="3:6" ht="14.1" customHeight="1" x14ac:dyDescent="0.2">
      <c r="C336" s="46"/>
      <c r="D336" s="47"/>
      <c r="E336" s="48"/>
      <c r="F336" s="49"/>
    </row>
    <row r="337" spans="3:6" ht="14.1" customHeight="1" x14ac:dyDescent="0.2">
      <c r="C337" s="46"/>
      <c r="D337" s="47"/>
      <c r="E337" s="48"/>
      <c r="F337" s="49"/>
    </row>
    <row r="338" spans="3:6" ht="14.1" customHeight="1" x14ac:dyDescent="0.2">
      <c r="C338" s="46"/>
      <c r="D338" s="47"/>
      <c r="E338" s="48"/>
      <c r="F338" s="49"/>
    </row>
    <row r="339" spans="3:6" ht="14.1" customHeight="1" x14ac:dyDescent="0.2">
      <c r="C339" s="46"/>
      <c r="D339" s="47"/>
      <c r="E339" s="48"/>
      <c r="F339" s="49"/>
    </row>
    <row r="340" spans="3:6" ht="14.1" customHeight="1" x14ac:dyDescent="0.2">
      <c r="C340" s="46"/>
      <c r="D340" s="47"/>
      <c r="E340" s="48"/>
      <c r="F340" s="49"/>
    </row>
    <row r="341" spans="3:6" ht="14.1" customHeight="1" x14ac:dyDescent="0.2">
      <c r="C341" s="46"/>
      <c r="D341" s="47"/>
      <c r="E341" s="48"/>
      <c r="F341" s="49"/>
    </row>
    <row r="342" spans="3:6" ht="14.1" customHeight="1" x14ac:dyDescent="0.2">
      <c r="C342" s="46"/>
      <c r="D342" s="47"/>
      <c r="E342" s="48"/>
      <c r="F342" s="49"/>
    </row>
    <row r="343" spans="3:6" ht="14.1" customHeight="1" x14ac:dyDescent="0.2">
      <c r="C343" s="46"/>
      <c r="D343" s="47"/>
      <c r="E343" s="48"/>
      <c r="F343" s="49"/>
    </row>
    <row r="344" spans="3:6" ht="14.1" customHeight="1" x14ac:dyDescent="0.2">
      <c r="C344" s="46"/>
      <c r="D344" s="47"/>
      <c r="E344" s="48"/>
      <c r="F344" s="49"/>
    </row>
    <row r="345" spans="3:6" ht="14.1" customHeight="1" x14ac:dyDescent="0.2">
      <c r="C345" s="46"/>
      <c r="D345" s="47"/>
      <c r="E345" s="48"/>
      <c r="F345" s="49"/>
    </row>
    <row r="346" spans="3:6" ht="14.1" customHeight="1" x14ac:dyDescent="0.2">
      <c r="C346" s="46"/>
      <c r="D346" s="47"/>
      <c r="E346" s="48"/>
      <c r="F346" s="49"/>
    </row>
    <row r="347" spans="3:6" ht="14.1" customHeight="1" x14ac:dyDescent="0.2">
      <c r="C347" s="46"/>
      <c r="D347" s="47"/>
      <c r="E347" s="48"/>
      <c r="F347" s="49"/>
    </row>
    <row r="348" spans="3:6" ht="14.1" customHeight="1" x14ac:dyDescent="0.2">
      <c r="C348" s="46"/>
      <c r="D348" s="47"/>
      <c r="E348" s="48"/>
      <c r="F348" s="49"/>
    </row>
    <row r="349" spans="3:6" ht="14.1" customHeight="1" x14ac:dyDescent="0.2">
      <c r="C349" s="46"/>
      <c r="D349" s="47"/>
      <c r="E349" s="48"/>
      <c r="F349" s="49"/>
    </row>
    <row r="350" spans="3:6" ht="14.1" customHeight="1" x14ac:dyDescent="0.2">
      <c r="C350" s="46"/>
      <c r="D350" s="47"/>
      <c r="E350" s="48"/>
      <c r="F350" s="49"/>
    </row>
    <row r="351" spans="3:6" ht="14.1" customHeight="1" x14ac:dyDescent="0.2">
      <c r="C351" s="46"/>
      <c r="D351" s="47"/>
      <c r="E351" s="48"/>
      <c r="F351" s="49"/>
    </row>
    <row r="352" spans="3:6" ht="14.1" customHeight="1" x14ac:dyDescent="0.2">
      <c r="C352" s="46"/>
      <c r="D352" s="47"/>
      <c r="E352" s="48"/>
      <c r="F352" s="49"/>
    </row>
    <row r="353" spans="3:6" ht="14.1" customHeight="1" x14ac:dyDescent="0.2">
      <c r="C353" s="46"/>
      <c r="D353" s="47"/>
      <c r="E353" s="48"/>
      <c r="F353" s="49"/>
    </row>
    <row r="354" spans="3:6" ht="14.1" customHeight="1" x14ac:dyDescent="0.2">
      <c r="C354" s="46"/>
      <c r="D354" s="47"/>
      <c r="E354" s="48"/>
      <c r="F354" s="49"/>
    </row>
    <row r="355" spans="3:6" ht="14.1" customHeight="1" x14ac:dyDescent="0.2">
      <c r="C355" s="46"/>
      <c r="D355" s="47"/>
      <c r="E355" s="48"/>
      <c r="F355" s="49"/>
    </row>
    <row r="356" spans="3:6" ht="14.1" customHeight="1" x14ac:dyDescent="0.2">
      <c r="C356" s="46"/>
      <c r="D356" s="47"/>
      <c r="E356" s="48"/>
      <c r="F356" s="49"/>
    </row>
    <row r="357" spans="3:6" ht="14.1" customHeight="1" x14ac:dyDescent="0.2">
      <c r="C357" s="46"/>
      <c r="D357" s="47"/>
      <c r="E357" s="48"/>
      <c r="F357" s="49"/>
    </row>
    <row r="358" spans="3:6" ht="14.1" customHeight="1" x14ac:dyDescent="0.2">
      <c r="C358" s="46"/>
      <c r="D358" s="47"/>
      <c r="E358" s="48"/>
      <c r="F358" s="49"/>
    </row>
    <row r="359" spans="3:6" ht="14.1" customHeight="1" x14ac:dyDescent="0.2">
      <c r="C359" s="46"/>
      <c r="D359" s="47"/>
      <c r="E359" s="48"/>
      <c r="F359" s="49"/>
    </row>
    <row r="360" spans="3:6" ht="14.1" customHeight="1" x14ac:dyDescent="0.2">
      <c r="C360" s="46"/>
      <c r="D360" s="47"/>
      <c r="E360" s="48"/>
      <c r="F360" s="49"/>
    </row>
    <row r="361" spans="3:6" ht="14.1" customHeight="1" x14ac:dyDescent="0.2">
      <c r="C361" s="46"/>
      <c r="D361" s="47"/>
      <c r="E361" s="48"/>
      <c r="F361" s="49"/>
    </row>
    <row r="362" spans="3:6" ht="14.1" customHeight="1" x14ac:dyDescent="0.2">
      <c r="C362" s="46"/>
      <c r="D362" s="47"/>
      <c r="E362" s="48"/>
      <c r="F362" s="49"/>
    </row>
    <row r="363" spans="3:6" ht="14.1" customHeight="1" x14ac:dyDescent="0.2">
      <c r="C363" s="46"/>
      <c r="D363" s="47"/>
      <c r="E363" s="48"/>
      <c r="F363" s="49"/>
    </row>
    <row r="364" spans="3:6" ht="14.1" customHeight="1" x14ac:dyDescent="0.2">
      <c r="C364" s="46"/>
      <c r="D364" s="47"/>
      <c r="E364" s="48"/>
      <c r="F364" s="49"/>
    </row>
    <row r="365" spans="3:6" ht="14.1" customHeight="1" x14ac:dyDescent="0.2">
      <c r="C365" s="46"/>
      <c r="D365" s="47"/>
      <c r="E365" s="48"/>
      <c r="F365" s="49"/>
    </row>
    <row r="366" spans="3:6" ht="14.1" customHeight="1" x14ac:dyDescent="0.2">
      <c r="C366" s="46"/>
      <c r="D366" s="47"/>
      <c r="E366" s="48"/>
      <c r="F366" s="49"/>
    </row>
    <row r="367" spans="3:6" ht="14.1" customHeight="1" x14ac:dyDescent="0.2">
      <c r="C367" s="46"/>
      <c r="D367" s="47"/>
      <c r="E367" s="48"/>
      <c r="F367" s="49"/>
    </row>
    <row r="368" spans="3:6" ht="14.1" customHeight="1" x14ac:dyDescent="0.2">
      <c r="C368" s="46"/>
      <c r="D368" s="47"/>
      <c r="E368" s="48"/>
      <c r="F368" s="49"/>
    </row>
    <row r="369" spans="3:6" ht="14.1" customHeight="1" x14ac:dyDescent="0.2">
      <c r="C369" s="46"/>
      <c r="D369" s="47"/>
      <c r="E369" s="48"/>
      <c r="F369" s="49"/>
    </row>
    <row r="370" spans="3:6" ht="14.1" customHeight="1" x14ac:dyDescent="0.2">
      <c r="C370" s="46"/>
      <c r="D370" s="47"/>
      <c r="E370" s="48"/>
      <c r="F370" s="49"/>
    </row>
    <row r="371" spans="3:6" ht="14.1" customHeight="1" x14ac:dyDescent="0.2">
      <c r="C371" s="46"/>
      <c r="D371" s="47"/>
      <c r="E371" s="48"/>
      <c r="F371" s="49"/>
    </row>
    <row r="372" spans="3:6" ht="14.1" customHeight="1" x14ac:dyDescent="0.2">
      <c r="C372" s="46"/>
      <c r="D372" s="47"/>
      <c r="E372" s="48"/>
      <c r="F372" s="49"/>
    </row>
    <row r="373" spans="3:6" ht="14.1" customHeight="1" x14ac:dyDescent="0.2">
      <c r="C373" s="46"/>
      <c r="D373" s="47"/>
      <c r="E373" s="48"/>
      <c r="F373" s="49"/>
    </row>
    <row r="374" spans="3:6" ht="14.1" customHeight="1" x14ac:dyDescent="0.2">
      <c r="C374" s="46"/>
      <c r="D374" s="47"/>
      <c r="E374" s="48"/>
      <c r="F374" s="49"/>
    </row>
    <row r="375" spans="3:6" ht="14.1" customHeight="1" x14ac:dyDescent="0.2">
      <c r="C375" s="46"/>
      <c r="D375" s="47"/>
      <c r="E375" s="48"/>
      <c r="F375" s="49"/>
    </row>
    <row r="376" spans="3:6" ht="14.1" customHeight="1" x14ac:dyDescent="0.2">
      <c r="C376" s="46"/>
      <c r="D376" s="47"/>
      <c r="E376" s="48"/>
      <c r="F376" s="49"/>
    </row>
    <row r="377" spans="3:6" ht="14.1" customHeight="1" x14ac:dyDescent="0.2">
      <c r="C377" s="46"/>
      <c r="D377" s="47"/>
      <c r="E377" s="48"/>
      <c r="F377" s="49"/>
    </row>
    <row r="378" spans="3:6" ht="14.1" customHeight="1" x14ac:dyDescent="0.2">
      <c r="C378" s="46"/>
      <c r="D378" s="47"/>
      <c r="E378" s="48"/>
      <c r="F378" s="49"/>
    </row>
    <row r="379" spans="3:6" ht="14.1" customHeight="1" x14ac:dyDescent="0.2">
      <c r="C379" s="46"/>
      <c r="D379" s="47"/>
      <c r="E379" s="48"/>
      <c r="F379" s="49"/>
    </row>
    <row r="380" spans="3:6" ht="14.1" customHeight="1" x14ac:dyDescent="0.2">
      <c r="C380" s="46"/>
      <c r="D380" s="47"/>
      <c r="E380" s="48"/>
      <c r="F380" s="49"/>
    </row>
    <row r="381" spans="3:6" ht="14.1" customHeight="1" x14ac:dyDescent="0.2">
      <c r="C381" s="46"/>
      <c r="D381" s="47"/>
      <c r="E381" s="48"/>
      <c r="F381" s="49"/>
    </row>
    <row r="382" spans="3:6" ht="14.1" customHeight="1" x14ac:dyDescent="0.2">
      <c r="C382" s="46"/>
      <c r="D382" s="47"/>
      <c r="E382" s="48"/>
      <c r="F382" s="49"/>
    </row>
    <row r="383" spans="3:6" ht="14.1" customHeight="1" x14ac:dyDescent="0.2">
      <c r="C383" s="46"/>
      <c r="D383" s="47"/>
      <c r="E383" s="48"/>
      <c r="F383" s="49"/>
    </row>
    <row r="384" spans="3:6" ht="14.1" customHeight="1" x14ac:dyDescent="0.2">
      <c r="C384" s="46"/>
      <c r="D384" s="47"/>
      <c r="E384" s="48"/>
      <c r="F384" s="49"/>
    </row>
    <row r="385" spans="3:6" ht="14.1" customHeight="1" x14ac:dyDescent="0.2">
      <c r="C385" s="46"/>
      <c r="D385" s="47"/>
      <c r="E385" s="48"/>
      <c r="F385" s="49"/>
    </row>
    <row r="386" spans="3:6" ht="14.1" customHeight="1" x14ac:dyDescent="0.2">
      <c r="C386" s="46"/>
      <c r="D386" s="47"/>
      <c r="E386" s="48"/>
      <c r="F386" s="49"/>
    </row>
    <row r="387" spans="3:6" ht="14.1" customHeight="1" x14ac:dyDescent="0.2">
      <c r="C387" s="46"/>
      <c r="D387" s="47"/>
      <c r="E387" s="48"/>
      <c r="F387" s="49"/>
    </row>
    <row r="388" spans="3:6" ht="14.1" customHeight="1" x14ac:dyDescent="0.2">
      <c r="C388" s="46"/>
      <c r="D388" s="47"/>
      <c r="E388" s="48"/>
      <c r="F388" s="49"/>
    </row>
    <row r="389" spans="3:6" ht="14.1" customHeight="1" x14ac:dyDescent="0.2">
      <c r="C389" s="46"/>
      <c r="D389" s="47"/>
      <c r="E389" s="48"/>
      <c r="F389" s="49"/>
    </row>
    <row r="390" spans="3:6" ht="14.1" customHeight="1" x14ac:dyDescent="0.2">
      <c r="C390" s="46"/>
      <c r="D390" s="47"/>
      <c r="E390" s="48"/>
      <c r="F390" s="49"/>
    </row>
    <row r="391" spans="3:6" ht="14.1" customHeight="1" x14ac:dyDescent="0.2">
      <c r="C391" s="46"/>
      <c r="D391" s="47"/>
      <c r="E391" s="48"/>
      <c r="F391" s="49"/>
    </row>
    <row r="392" spans="3:6" ht="14.1" customHeight="1" x14ac:dyDescent="0.2">
      <c r="C392" s="46"/>
      <c r="D392" s="47"/>
      <c r="E392" s="48"/>
      <c r="F392" s="49"/>
    </row>
    <row r="393" spans="3:6" ht="14.1" customHeight="1" x14ac:dyDescent="0.2">
      <c r="C393" s="46"/>
      <c r="D393" s="47"/>
      <c r="E393" s="48"/>
      <c r="F393" s="49"/>
    </row>
    <row r="394" spans="3:6" ht="14.1" customHeight="1" x14ac:dyDescent="0.2">
      <c r="C394" s="46"/>
      <c r="D394" s="47"/>
      <c r="E394" s="48"/>
      <c r="F394" s="49"/>
    </row>
    <row r="395" spans="3:6" ht="14.1" customHeight="1" x14ac:dyDescent="0.2">
      <c r="C395" s="46"/>
      <c r="D395" s="47"/>
      <c r="E395" s="48"/>
      <c r="F395" s="49"/>
    </row>
    <row r="396" spans="3:6" ht="14.1" customHeight="1" x14ac:dyDescent="0.2">
      <c r="C396" s="46"/>
      <c r="D396" s="47"/>
      <c r="E396" s="48"/>
      <c r="F396" s="49"/>
    </row>
    <row r="397" spans="3:6" ht="14.1" customHeight="1" x14ac:dyDescent="0.2">
      <c r="C397" s="46"/>
      <c r="D397" s="47"/>
      <c r="E397" s="48"/>
      <c r="F397" s="49"/>
    </row>
    <row r="398" spans="3:6" ht="14.1" customHeight="1" x14ac:dyDescent="0.2">
      <c r="C398" s="46"/>
      <c r="D398" s="47"/>
      <c r="E398" s="48"/>
      <c r="F398" s="49"/>
    </row>
    <row r="399" spans="3:6" ht="14.1" customHeight="1" x14ac:dyDescent="0.2">
      <c r="C399" s="46"/>
      <c r="D399" s="47"/>
      <c r="E399" s="48"/>
      <c r="F399" s="49"/>
    </row>
    <row r="400" spans="3:6" ht="14.1" customHeight="1" x14ac:dyDescent="0.2">
      <c r="C400" s="46"/>
      <c r="D400" s="47"/>
      <c r="E400" s="48"/>
      <c r="F400" s="49"/>
    </row>
    <row r="401" spans="3:6" ht="14.1" customHeight="1" x14ac:dyDescent="0.2">
      <c r="C401" s="46"/>
      <c r="D401" s="47"/>
      <c r="E401" s="48"/>
      <c r="F401" s="49"/>
    </row>
    <row r="402" spans="3:6" ht="14.1" customHeight="1" x14ac:dyDescent="0.2">
      <c r="C402" s="46"/>
      <c r="D402" s="47"/>
      <c r="E402" s="48"/>
      <c r="F402" s="49"/>
    </row>
    <row r="403" spans="3:6" ht="14.1" customHeight="1" x14ac:dyDescent="0.2">
      <c r="C403" s="46"/>
      <c r="D403" s="47"/>
      <c r="E403" s="48"/>
      <c r="F403" s="49"/>
    </row>
    <row r="404" spans="3:6" ht="14.1" customHeight="1" x14ac:dyDescent="0.2">
      <c r="C404" s="46"/>
      <c r="D404" s="47"/>
      <c r="E404" s="48"/>
      <c r="F404" s="49"/>
    </row>
    <row r="405" spans="3:6" ht="14.1" customHeight="1" x14ac:dyDescent="0.2">
      <c r="C405" s="46"/>
      <c r="D405" s="47"/>
      <c r="E405" s="48"/>
      <c r="F405" s="49"/>
    </row>
    <row r="406" spans="3:6" ht="14.1" customHeight="1" x14ac:dyDescent="0.2">
      <c r="C406" s="46"/>
      <c r="D406" s="47"/>
      <c r="E406" s="48"/>
      <c r="F406" s="49"/>
    </row>
    <row r="407" spans="3:6" ht="14.1" customHeight="1" x14ac:dyDescent="0.2">
      <c r="C407" s="46"/>
      <c r="D407" s="47"/>
      <c r="E407" s="48"/>
      <c r="F407" s="49"/>
    </row>
    <row r="408" spans="3:6" ht="14.1" customHeight="1" x14ac:dyDescent="0.2">
      <c r="C408" s="46"/>
      <c r="D408" s="47"/>
      <c r="E408" s="48"/>
      <c r="F408" s="49"/>
    </row>
    <row r="409" spans="3:6" ht="14.1" customHeight="1" x14ac:dyDescent="0.2">
      <c r="C409" s="46"/>
      <c r="D409" s="47"/>
      <c r="E409" s="48"/>
      <c r="F409" s="49"/>
    </row>
    <row r="410" spans="3:6" ht="14.1" customHeight="1" x14ac:dyDescent="0.2">
      <c r="C410" s="46"/>
      <c r="D410" s="47"/>
      <c r="E410" s="48"/>
      <c r="F410" s="49"/>
    </row>
    <row r="411" spans="3:6" ht="14.1" customHeight="1" x14ac:dyDescent="0.2">
      <c r="C411" s="46"/>
      <c r="D411" s="47"/>
      <c r="E411" s="48"/>
      <c r="F411" s="49"/>
    </row>
    <row r="412" spans="3:6" ht="14.1" customHeight="1" x14ac:dyDescent="0.2">
      <c r="C412" s="46"/>
      <c r="D412" s="47"/>
      <c r="E412" s="48"/>
      <c r="F412" s="49"/>
    </row>
    <row r="413" spans="3:6" ht="14.1" customHeight="1" x14ac:dyDescent="0.2">
      <c r="C413" s="46"/>
      <c r="D413" s="47"/>
      <c r="E413" s="48"/>
      <c r="F413" s="49"/>
    </row>
    <row r="414" spans="3:6" ht="14.1" customHeight="1" x14ac:dyDescent="0.2">
      <c r="C414" s="46"/>
      <c r="D414" s="47"/>
      <c r="E414" s="48"/>
      <c r="F414" s="49"/>
    </row>
    <row r="415" spans="3:6" ht="14.1" customHeight="1" x14ac:dyDescent="0.2">
      <c r="C415" s="46"/>
      <c r="D415" s="47"/>
      <c r="E415" s="48"/>
      <c r="F415" s="49"/>
    </row>
    <row r="416" spans="3:6" ht="14.1" customHeight="1" x14ac:dyDescent="0.2">
      <c r="C416" s="46"/>
      <c r="D416" s="47"/>
      <c r="E416" s="48"/>
      <c r="F416" s="49"/>
    </row>
    <row r="417" spans="3:6" ht="14.1" customHeight="1" x14ac:dyDescent="0.2">
      <c r="C417" s="46"/>
      <c r="D417" s="47"/>
      <c r="E417" s="48"/>
      <c r="F417" s="49"/>
    </row>
    <row r="418" spans="3:6" ht="14.1" customHeight="1" x14ac:dyDescent="0.2">
      <c r="C418" s="46"/>
      <c r="D418" s="47"/>
      <c r="E418" s="48"/>
      <c r="F418" s="49"/>
    </row>
    <row r="419" spans="3:6" ht="14.1" customHeight="1" x14ac:dyDescent="0.2">
      <c r="C419" s="46"/>
      <c r="D419" s="47"/>
      <c r="E419" s="48"/>
      <c r="F419" s="49"/>
    </row>
    <row r="420" spans="3:6" ht="14.1" customHeight="1" x14ac:dyDescent="0.2">
      <c r="C420" s="46"/>
      <c r="D420" s="47"/>
      <c r="E420" s="48"/>
      <c r="F420" s="49"/>
    </row>
    <row r="421" spans="3:6" ht="14.1" customHeight="1" x14ac:dyDescent="0.2">
      <c r="C421" s="46"/>
      <c r="D421" s="47"/>
      <c r="E421" s="48"/>
      <c r="F421" s="49"/>
    </row>
    <row r="422" spans="3:6" ht="14.1" customHeight="1" x14ac:dyDescent="0.2">
      <c r="C422" s="46"/>
      <c r="D422" s="47"/>
      <c r="E422" s="48"/>
      <c r="F422" s="49"/>
    </row>
    <row r="423" spans="3:6" ht="14.1" customHeight="1" x14ac:dyDescent="0.2">
      <c r="C423" s="46"/>
      <c r="D423" s="47"/>
      <c r="E423" s="48"/>
      <c r="F423" s="49"/>
    </row>
    <row r="424" spans="3:6" ht="14.1" customHeight="1" x14ac:dyDescent="0.2">
      <c r="C424" s="46"/>
      <c r="D424" s="47"/>
      <c r="E424" s="48"/>
      <c r="F424" s="49"/>
    </row>
    <row r="425" spans="3:6" ht="14.1" customHeight="1" x14ac:dyDescent="0.2">
      <c r="C425" s="46"/>
      <c r="D425" s="47"/>
      <c r="E425" s="48"/>
      <c r="F425" s="49"/>
    </row>
    <row r="426" spans="3:6" ht="14.1" customHeight="1" x14ac:dyDescent="0.2">
      <c r="C426" s="46"/>
      <c r="D426" s="47"/>
      <c r="E426" s="48"/>
      <c r="F426" s="49"/>
    </row>
    <row r="427" spans="3:6" ht="14.1" customHeight="1" x14ac:dyDescent="0.2">
      <c r="C427" s="46"/>
      <c r="D427" s="47"/>
      <c r="E427" s="48"/>
      <c r="F427" s="49"/>
    </row>
    <row r="428" spans="3:6" ht="14.1" customHeight="1" x14ac:dyDescent="0.2">
      <c r="C428" s="46"/>
      <c r="D428" s="47"/>
      <c r="E428" s="48"/>
      <c r="F428" s="49"/>
    </row>
    <row r="429" spans="3:6" ht="14.1" customHeight="1" x14ac:dyDescent="0.2">
      <c r="C429" s="46"/>
      <c r="D429" s="47"/>
      <c r="E429" s="48"/>
      <c r="F429" s="49"/>
    </row>
    <row r="430" spans="3:6" ht="14.1" customHeight="1" x14ac:dyDescent="0.2">
      <c r="C430" s="46"/>
      <c r="D430" s="47"/>
      <c r="E430" s="48"/>
      <c r="F430" s="49"/>
    </row>
    <row r="431" spans="3:6" ht="14.1" customHeight="1" x14ac:dyDescent="0.2">
      <c r="C431" s="46"/>
      <c r="D431" s="47"/>
      <c r="E431" s="48"/>
      <c r="F431" s="49"/>
    </row>
    <row r="432" spans="3:6" ht="14.1" customHeight="1" x14ac:dyDescent="0.2">
      <c r="C432" s="46"/>
      <c r="D432" s="47"/>
      <c r="E432" s="48"/>
      <c r="F432" s="49"/>
    </row>
    <row r="433" spans="3:6" ht="14.1" customHeight="1" x14ac:dyDescent="0.2">
      <c r="C433" s="46"/>
      <c r="D433" s="47"/>
      <c r="E433" s="48"/>
      <c r="F433" s="49"/>
    </row>
    <row r="434" spans="3:6" ht="14.1" customHeight="1" x14ac:dyDescent="0.2">
      <c r="C434" s="46"/>
      <c r="D434" s="47"/>
      <c r="E434" s="48"/>
      <c r="F434" s="49"/>
    </row>
    <row r="435" spans="3:6" ht="14.1" customHeight="1" x14ac:dyDescent="0.2">
      <c r="C435" s="46"/>
      <c r="D435" s="47"/>
      <c r="E435" s="48"/>
      <c r="F435" s="49"/>
    </row>
    <row r="436" spans="3:6" ht="14.1" customHeight="1" x14ac:dyDescent="0.2">
      <c r="C436" s="46"/>
      <c r="D436" s="47"/>
      <c r="E436" s="48"/>
      <c r="F436" s="49"/>
    </row>
    <row r="437" spans="3:6" ht="14.1" customHeight="1" x14ac:dyDescent="0.2">
      <c r="C437" s="46"/>
      <c r="D437" s="47"/>
      <c r="E437" s="48"/>
      <c r="F437" s="49"/>
    </row>
    <row r="438" spans="3:6" ht="14.1" customHeight="1" x14ac:dyDescent="0.2">
      <c r="C438" s="46"/>
      <c r="D438" s="47"/>
      <c r="E438" s="48"/>
      <c r="F438" s="49"/>
    </row>
    <row r="439" spans="3:6" ht="14.1" customHeight="1" x14ac:dyDescent="0.2">
      <c r="C439" s="46"/>
      <c r="D439" s="47"/>
      <c r="E439" s="48"/>
      <c r="F439" s="49"/>
    </row>
    <row r="440" spans="3:6" ht="14.1" customHeight="1" x14ac:dyDescent="0.2">
      <c r="C440" s="46"/>
      <c r="D440" s="47"/>
      <c r="E440" s="48"/>
      <c r="F440" s="49"/>
    </row>
    <row r="441" spans="3:6" ht="14.1" customHeight="1" x14ac:dyDescent="0.2">
      <c r="C441" s="46"/>
      <c r="D441" s="47"/>
      <c r="E441" s="48"/>
      <c r="F441" s="49"/>
    </row>
    <row r="442" spans="3:6" ht="14.1" customHeight="1" x14ac:dyDescent="0.2">
      <c r="C442" s="46"/>
      <c r="D442" s="47"/>
      <c r="E442" s="48"/>
      <c r="F442" s="49"/>
    </row>
    <row r="443" spans="3:6" ht="14.1" customHeight="1" x14ac:dyDescent="0.2">
      <c r="C443" s="46"/>
      <c r="D443" s="47"/>
      <c r="E443" s="48"/>
      <c r="F443" s="49"/>
    </row>
    <row r="444" spans="3:6" ht="14.1" customHeight="1" x14ac:dyDescent="0.2">
      <c r="C444" s="46"/>
      <c r="D444" s="47"/>
      <c r="E444" s="48"/>
      <c r="F444" s="49"/>
    </row>
    <row r="445" spans="3:6" ht="14.1" customHeight="1" x14ac:dyDescent="0.2">
      <c r="C445" s="46"/>
      <c r="D445" s="47"/>
      <c r="E445" s="48"/>
      <c r="F445" s="49"/>
    </row>
    <row r="446" spans="3:6" ht="14.1" customHeight="1" x14ac:dyDescent="0.2">
      <c r="C446" s="46"/>
      <c r="D446" s="47"/>
      <c r="E446" s="48"/>
      <c r="F446" s="49"/>
    </row>
    <row r="447" spans="3:6" ht="14.1" customHeight="1" x14ac:dyDescent="0.2">
      <c r="C447" s="46"/>
      <c r="D447" s="47"/>
      <c r="E447" s="48"/>
      <c r="F447" s="49"/>
    </row>
    <row r="448" spans="3:6" ht="14.1" customHeight="1" x14ac:dyDescent="0.2">
      <c r="C448" s="46"/>
      <c r="D448" s="47"/>
      <c r="E448" s="48"/>
      <c r="F448" s="49"/>
    </row>
    <row r="449" spans="3:6" ht="14.1" customHeight="1" x14ac:dyDescent="0.2">
      <c r="C449" s="46"/>
      <c r="D449" s="47"/>
      <c r="E449" s="48"/>
      <c r="F449" s="49"/>
    </row>
    <row r="450" spans="3:6" ht="14.1" customHeight="1" x14ac:dyDescent="0.2">
      <c r="C450" s="46"/>
      <c r="D450" s="47"/>
      <c r="E450" s="48"/>
      <c r="F450" s="49"/>
    </row>
    <row r="451" spans="3:6" ht="14.1" customHeight="1" x14ac:dyDescent="0.2">
      <c r="C451" s="46"/>
      <c r="D451" s="47"/>
      <c r="E451" s="48"/>
      <c r="F451" s="49"/>
    </row>
    <row r="452" spans="3:6" ht="14.1" customHeight="1" x14ac:dyDescent="0.2">
      <c r="C452" s="46"/>
      <c r="D452" s="47"/>
      <c r="E452" s="48"/>
      <c r="F452" s="49"/>
    </row>
    <row r="453" spans="3:6" ht="14.1" customHeight="1" x14ac:dyDescent="0.2">
      <c r="C453" s="46"/>
      <c r="D453" s="47"/>
      <c r="E453" s="48"/>
      <c r="F453" s="49"/>
    </row>
    <row r="454" spans="3:6" ht="14.1" customHeight="1" x14ac:dyDescent="0.2">
      <c r="C454" s="46"/>
      <c r="D454" s="47"/>
      <c r="E454" s="48"/>
      <c r="F454" s="49"/>
    </row>
    <row r="455" spans="3:6" ht="14.1" customHeight="1" x14ac:dyDescent="0.2">
      <c r="C455" s="46"/>
      <c r="D455" s="47"/>
      <c r="E455" s="48"/>
      <c r="F455" s="49"/>
    </row>
    <row r="456" spans="3:6" ht="14.1" customHeight="1" x14ac:dyDescent="0.2">
      <c r="C456" s="46"/>
      <c r="D456" s="47"/>
      <c r="E456" s="48"/>
      <c r="F456" s="49"/>
    </row>
    <row r="457" spans="3:6" ht="14.1" customHeight="1" x14ac:dyDescent="0.2">
      <c r="C457" s="46"/>
      <c r="D457" s="47"/>
      <c r="E457" s="48"/>
      <c r="F457" s="49"/>
    </row>
    <row r="458" spans="3:6" ht="14.1" customHeight="1" x14ac:dyDescent="0.2">
      <c r="C458" s="46"/>
      <c r="D458" s="47"/>
      <c r="E458" s="48"/>
      <c r="F458" s="49"/>
    </row>
    <row r="459" spans="3:6" ht="14.1" customHeight="1" x14ac:dyDescent="0.2">
      <c r="C459" s="46"/>
      <c r="D459" s="47"/>
      <c r="E459" s="48"/>
      <c r="F459" s="49"/>
    </row>
    <row r="460" spans="3:6" ht="14.1" customHeight="1" x14ac:dyDescent="0.2">
      <c r="C460" s="46"/>
      <c r="D460" s="47"/>
      <c r="E460" s="48"/>
      <c r="F460" s="49"/>
    </row>
    <row r="461" spans="3:6" ht="14.1" customHeight="1" x14ac:dyDescent="0.2">
      <c r="C461" s="46"/>
      <c r="D461" s="47"/>
      <c r="E461" s="48"/>
      <c r="F461" s="49"/>
    </row>
    <row r="462" spans="3:6" ht="14.1" customHeight="1" x14ac:dyDescent="0.2">
      <c r="C462" s="46"/>
      <c r="D462" s="47"/>
      <c r="E462" s="48"/>
      <c r="F462" s="49"/>
    </row>
    <row r="463" spans="3:6" ht="14.1" customHeight="1" x14ac:dyDescent="0.2">
      <c r="C463" s="46"/>
      <c r="D463" s="47"/>
      <c r="E463" s="48"/>
      <c r="F463" s="49"/>
    </row>
    <row r="464" spans="3:6" ht="14.1" customHeight="1" x14ac:dyDescent="0.2">
      <c r="C464" s="46"/>
      <c r="D464" s="47"/>
      <c r="E464" s="48"/>
      <c r="F464" s="49"/>
    </row>
    <row r="465" spans="3:6" ht="14.1" customHeight="1" x14ac:dyDescent="0.2">
      <c r="C465" s="46"/>
      <c r="D465" s="47"/>
      <c r="E465" s="48"/>
      <c r="F465" s="49"/>
    </row>
    <row r="466" spans="3:6" ht="14.1" customHeight="1" x14ac:dyDescent="0.2">
      <c r="C466" s="46"/>
      <c r="D466" s="47"/>
      <c r="E466" s="48"/>
      <c r="F466" s="49"/>
    </row>
    <row r="467" spans="3:6" ht="14.1" customHeight="1" x14ac:dyDescent="0.2">
      <c r="C467" s="46"/>
      <c r="D467" s="47"/>
      <c r="E467" s="48"/>
      <c r="F467" s="49"/>
    </row>
    <row r="468" spans="3:6" ht="14.1" customHeight="1" x14ac:dyDescent="0.2">
      <c r="C468" s="46"/>
      <c r="D468" s="47"/>
      <c r="E468" s="48"/>
      <c r="F468" s="49"/>
    </row>
    <row r="469" spans="3:6" ht="14.1" customHeight="1" x14ac:dyDescent="0.2">
      <c r="C469" s="46"/>
      <c r="D469" s="47"/>
      <c r="E469" s="48"/>
      <c r="F469" s="49"/>
    </row>
    <row r="470" spans="3:6" ht="14.1" customHeight="1" x14ac:dyDescent="0.2">
      <c r="C470" s="46"/>
      <c r="D470" s="47"/>
      <c r="E470" s="48"/>
      <c r="F470" s="49"/>
    </row>
    <row r="471" spans="3:6" ht="14.1" customHeight="1" x14ac:dyDescent="0.2">
      <c r="C471" s="46"/>
      <c r="D471" s="47"/>
      <c r="E471" s="48"/>
      <c r="F471" s="49"/>
    </row>
    <row r="472" spans="3:6" ht="14.1" customHeight="1" x14ac:dyDescent="0.2">
      <c r="C472" s="46"/>
      <c r="D472" s="47"/>
      <c r="E472" s="48"/>
      <c r="F472" s="49"/>
    </row>
    <row r="473" spans="3:6" ht="14.1" customHeight="1" x14ac:dyDescent="0.2">
      <c r="C473" s="46"/>
      <c r="D473" s="47"/>
      <c r="E473" s="48"/>
      <c r="F473" s="49"/>
    </row>
    <row r="474" spans="3:6" ht="14.1" customHeight="1" x14ac:dyDescent="0.2">
      <c r="C474" s="46"/>
      <c r="D474" s="47"/>
      <c r="E474" s="48"/>
      <c r="F474" s="49"/>
    </row>
    <row r="475" spans="3:6" ht="14.1" customHeight="1" x14ac:dyDescent="0.2">
      <c r="C475" s="46"/>
      <c r="D475" s="47"/>
      <c r="E475" s="48"/>
      <c r="F475" s="49"/>
    </row>
    <row r="476" spans="3:6" ht="14.1" customHeight="1" x14ac:dyDescent="0.2">
      <c r="C476" s="46"/>
      <c r="D476" s="47"/>
      <c r="E476" s="48"/>
      <c r="F476" s="49"/>
    </row>
    <row r="477" spans="3:6" ht="14.1" customHeight="1" x14ac:dyDescent="0.2">
      <c r="C477" s="46"/>
      <c r="D477" s="47"/>
      <c r="E477" s="48"/>
      <c r="F477" s="49"/>
    </row>
    <row r="478" spans="3:6" ht="14.1" customHeight="1" x14ac:dyDescent="0.2">
      <c r="C478" s="46"/>
      <c r="D478" s="47"/>
      <c r="E478" s="48"/>
      <c r="F478" s="49"/>
    </row>
    <row r="479" spans="3:6" ht="14.1" customHeight="1" x14ac:dyDescent="0.2">
      <c r="C479" s="46"/>
      <c r="D479" s="47"/>
      <c r="E479" s="48"/>
      <c r="F479" s="49"/>
    </row>
    <row r="480" spans="3:6" ht="14.1" customHeight="1" x14ac:dyDescent="0.2">
      <c r="C480" s="46"/>
      <c r="D480" s="47"/>
      <c r="E480" s="48"/>
      <c r="F480" s="49"/>
    </row>
    <row r="481" spans="3:6" ht="14.1" customHeight="1" x14ac:dyDescent="0.2">
      <c r="C481" s="46"/>
      <c r="D481" s="47"/>
      <c r="E481" s="48"/>
      <c r="F481" s="49"/>
    </row>
    <row r="482" spans="3:6" ht="14.1" customHeight="1" x14ac:dyDescent="0.2">
      <c r="C482" s="46"/>
      <c r="D482" s="47"/>
      <c r="E482" s="48"/>
      <c r="F482" s="49"/>
    </row>
    <row r="483" spans="3:6" ht="14.1" customHeight="1" x14ac:dyDescent="0.2">
      <c r="C483" s="46"/>
      <c r="D483" s="47"/>
      <c r="E483" s="48"/>
      <c r="F483" s="49"/>
    </row>
    <row r="484" spans="3:6" ht="14.1" customHeight="1" x14ac:dyDescent="0.2">
      <c r="C484" s="46"/>
      <c r="D484" s="47"/>
      <c r="E484" s="48"/>
      <c r="F484" s="49"/>
    </row>
    <row r="485" spans="3:6" ht="14.1" customHeight="1" x14ac:dyDescent="0.2">
      <c r="C485" s="46"/>
      <c r="D485" s="47"/>
      <c r="E485" s="48"/>
      <c r="F485" s="49"/>
    </row>
    <row r="486" spans="3:6" ht="14.1" customHeight="1" x14ac:dyDescent="0.2">
      <c r="C486" s="46"/>
      <c r="D486" s="47"/>
      <c r="E486" s="48"/>
      <c r="F486" s="49"/>
    </row>
    <row r="487" spans="3:6" ht="14.1" customHeight="1" x14ac:dyDescent="0.2">
      <c r="C487" s="46"/>
      <c r="D487" s="47"/>
      <c r="E487" s="48"/>
      <c r="F487" s="49"/>
    </row>
    <row r="488" spans="3:6" ht="14.1" customHeight="1" x14ac:dyDescent="0.2">
      <c r="C488" s="46"/>
      <c r="D488" s="47"/>
      <c r="E488" s="48"/>
      <c r="F488" s="49"/>
    </row>
    <row r="489" spans="3:6" ht="14.1" customHeight="1" x14ac:dyDescent="0.2">
      <c r="C489" s="46"/>
      <c r="D489" s="47"/>
      <c r="E489" s="48"/>
      <c r="F489" s="49"/>
    </row>
    <row r="490" spans="3:6" ht="14.1" customHeight="1" x14ac:dyDescent="0.2">
      <c r="C490" s="46"/>
      <c r="D490" s="47"/>
      <c r="E490" s="48"/>
      <c r="F490" s="49"/>
    </row>
    <row r="491" spans="3:6" ht="14.1" customHeight="1" x14ac:dyDescent="0.2">
      <c r="C491" s="46"/>
      <c r="D491" s="47"/>
      <c r="E491" s="48"/>
      <c r="F491" s="49"/>
    </row>
    <row r="492" spans="3:6" ht="14.1" customHeight="1" x14ac:dyDescent="0.2">
      <c r="C492" s="46"/>
      <c r="D492" s="47"/>
      <c r="E492" s="48"/>
      <c r="F492" s="49"/>
    </row>
    <row r="493" spans="3:6" ht="14.1" customHeight="1" x14ac:dyDescent="0.2">
      <c r="C493" s="46"/>
      <c r="D493" s="47"/>
      <c r="E493" s="48"/>
      <c r="F493" s="49"/>
    </row>
    <row r="494" spans="3:6" ht="14.1" customHeight="1" x14ac:dyDescent="0.2">
      <c r="C494" s="46"/>
      <c r="D494" s="47"/>
      <c r="E494" s="48"/>
      <c r="F494" s="49"/>
    </row>
    <row r="495" spans="3:6" ht="14.1" customHeight="1" x14ac:dyDescent="0.2">
      <c r="C495" s="46"/>
      <c r="D495" s="47"/>
      <c r="E495" s="48"/>
      <c r="F495" s="49"/>
    </row>
    <row r="496" spans="3:6" ht="14.1" customHeight="1" x14ac:dyDescent="0.2">
      <c r="C496" s="46"/>
      <c r="D496" s="47"/>
      <c r="E496" s="48"/>
      <c r="F496" s="49"/>
    </row>
    <row r="497" spans="3:6" ht="14.1" customHeight="1" x14ac:dyDescent="0.2">
      <c r="C497" s="46"/>
      <c r="D497" s="47"/>
      <c r="E497" s="48"/>
      <c r="F497" s="49"/>
    </row>
    <row r="498" spans="3:6" ht="14.1" customHeight="1" x14ac:dyDescent="0.2">
      <c r="C498" s="46"/>
      <c r="D498" s="47"/>
      <c r="E498" s="48"/>
      <c r="F498" s="49"/>
    </row>
    <row r="499" spans="3:6" ht="14.1" customHeight="1" x14ac:dyDescent="0.2">
      <c r="C499" s="46"/>
      <c r="D499" s="47"/>
      <c r="E499" s="48"/>
      <c r="F499" s="49"/>
    </row>
    <row r="500" spans="3:6" ht="14.1" customHeight="1" x14ac:dyDescent="0.2">
      <c r="C500" s="46"/>
      <c r="D500" s="47"/>
      <c r="E500" s="48"/>
      <c r="F500" s="49"/>
    </row>
    <row r="501" spans="3:6" ht="14.1" customHeight="1" x14ac:dyDescent="0.2">
      <c r="C501" s="46"/>
      <c r="D501" s="47"/>
      <c r="E501" s="48"/>
      <c r="F501" s="49"/>
    </row>
    <row r="502" spans="3:6" ht="14.1" customHeight="1" x14ac:dyDescent="0.2">
      <c r="C502" s="46"/>
      <c r="D502" s="47"/>
      <c r="E502" s="48"/>
      <c r="F502" s="49"/>
    </row>
    <row r="503" spans="3:6" ht="14.1" customHeight="1" x14ac:dyDescent="0.2">
      <c r="C503" s="46"/>
      <c r="D503" s="47"/>
      <c r="E503" s="48"/>
      <c r="F503" s="49"/>
    </row>
    <row r="504" spans="3:6" ht="14.1" customHeight="1" x14ac:dyDescent="0.2">
      <c r="C504" s="46"/>
      <c r="D504" s="47"/>
      <c r="E504" s="48"/>
      <c r="F504" s="49"/>
    </row>
    <row r="505" spans="3:6" ht="14.1" customHeight="1" x14ac:dyDescent="0.2">
      <c r="C505" s="46"/>
      <c r="D505" s="47"/>
      <c r="E505" s="48"/>
      <c r="F505" s="49"/>
    </row>
    <row r="506" spans="3:6" ht="14.1" customHeight="1" x14ac:dyDescent="0.2">
      <c r="C506" s="46"/>
      <c r="D506" s="47"/>
      <c r="E506" s="48"/>
      <c r="F506" s="49"/>
    </row>
    <row r="507" spans="3:6" ht="14.1" customHeight="1" x14ac:dyDescent="0.2">
      <c r="C507" s="46"/>
      <c r="D507" s="47"/>
      <c r="E507" s="48"/>
      <c r="F507" s="49"/>
    </row>
    <row r="508" spans="3:6" ht="14.1" customHeight="1" x14ac:dyDescent="0.2">
      <c r="C508" s="46"/>
      <c r="D508" s="47"/>
      <c r="E508" s="48"/>
      <c r="F508" s="49"/>
    </row>
    <row r="509" spans="3:6" ht="14.1" customHeight="1" x14ac:dyDescent="0.2">
      <c r="C509" s="46"/>
      <c r="D509" s="47"/>
      <c r="E509" s="48"/>
      <c r="F509" s="49"/>
    </row>
    <row r="510" spans="3:6" ht="14.1" customHeight="1" x14ac:dyDescent="0.2">
      <c r="C510" s="46"/>
      <c r="D510" s="47"/>
      <c r="E510" s="48"/>
      <c r="F510" s="49"/>
    </row>
    <row r="511" spans="3:6" ht="14.1" customHeight="1" x14ac:dyDescent="0.2">
      <c r="C511" s="46"/>
      <c r="D511" s="47"/>
      <c r="E511" s="48"/>
      <c r="F511" s="49"/>
    </row>
    <row r="512" spans="3:6" ht="14.1" customHeight="1" x14ac:dyDescent="0.2">
      <c r="C512" s="46"/>
      <c r="D512" s="47"/>
      <c r="E512" s="48"/>
      <c r="F512" s="49"/>
    </row>
    <row r="513" spans="3:6" ht="14.1" customHeight="1" x14ac:dyDescent="0.2">
      <c r="C513" s="46"/>
      <c r="D513" s="47"/>
      <c r="E513" s="48"/>
      <c r="F513" s="49"/>
    </row>
    <row r="514" spans="3:6" ht="14.1" customHeight="1" x14ac:dyDescent="0.2">
      <c r="C514" s="46"/>
      <c r="D514" s="47"/>
      <c r="E514" s="48"/>
      <c r="F514" s="49"/>
    </row>
    <row r="515" spans="3:6" ht="14.1" customHeight="1" x14ac:dyDescent="0.2">
      <c r="C515" s="46"/>
      <c r="D515" s="47"/>
      <c r="E515" s="48"/>
      <c r="F515" s="49"/>
    </row>
    <row r="516" spans="3:6" ht="14.1" customHeight="1" x14ac:dyDescent="0.2">
      <c r="C516" s="46"/>
      <c r="D516" s="47"/>
      <c r="E516" s="48"/>
      <c r="F516" s="49"/>
    </row>
    <row r="517" spans="3:6" ht="14.1" customHeight="1" x14ac:dyDescent="0.2">
      <c r="C517" s="46"/>
      <c r="D517" s="47"/>
      <c r="E517" s="48"/>
      <c r="F517" s="49"/>
    </row>
    <row r="518" spans="3:6" ht="14.1" customHeight="1" x14ac:dyDescent="0.2">
      <c r="C518" s="46"/>
      <c r="D518" s="47"/>
      <c r="E518" s="48"/>
      <c r="F518" s="49"/>
    </row>
    <row r="519" spans="3:6" ht="14.1" customHeight="1" x14ac:dyDescent="0.2">
      <c r="C519" s="46"/>
      <c r="D519" s="47"/>
      <c r="E519" s="48"/>
      <c r="F519" s="49"/>
    </row>
    <row r="520" spans="3:6" ht="14.1" customHeight="1" x14ac:dyDescent="0.2">
      <c r="C520" s="46"/>
      <c r="D520" s="47"/>
      <c r="E520" s="48"/>
      <c r="F520" s="49"/>
    </row>
    <row r="521" spans="3:6" ht="14.1" customHeight="1" x14ac:dyDescent="0.2">
      <c r="C521" s="46"/>
      <c r="D521" s="47"/>
      <c r="E521" s="48"/>
      <c r="F521" s="49"/>
    </row>
    <row r="522" spans="3:6" ht="14.1" customHeight="1" x14ac:dyDescent="0.2">
      <c r="C522" s="46"/>
      <c r="D522" s="47"/>
      <c r="E522" s="48"/>
      <c r="F522" s="49"/>
    </row>
    <row r="523" spans="3:6" ht="14.1" customHeight="1" x14ac:dyDescent="0.2">
      <c r="C523" s="46"/>
      <c r="D523" s="47"/>
      <c r="E523" s="48"/>
      <c r="F523" s="49"/>
    </row>
    <row r="524" spans="3:6" ht="14.1" customHeight="1" x14ac:dyDescent="0.2">
      <c r="C524" s="46"/>
      <c r="D524" s="47"/>
      <c r="E524" s="48"/>
      <c r="F524" s="49"/>
    </row>
    <row r="525" spans="3:6" ht="14.1" customHeight="1" x14ac:dyDescent="0.2">
      <c r="C525" s="46"/>
      <c r="D525" s="47"/>
      <c r="E525" s="48"/>
      <c r="F525" s="49"/>
    </row>
    <row r="526" spans="3:6" ht="14.1" customHeight="1" x14ac:dyDescent="0.2">
      <c r="C526" s="46"/>
      <c r="D526" s="47"/>
      <c r="E526" s="48"/>
      <c r="F526" s="49"/>
    </row>
    <row r="527" spans="3:6" ht="14.1" customHeight="1" x14ac:dyDescent="0.2">
      <c r="C527" s="46"/>
      <c r="D527" s="47"/>
      <c r="E527" s="48"/>
      <c r="F527" s="49"/>
    </row>
    <row r="528" spans="3:6" ht="14.1" customHeight="1" x14ac:dyDescent="0.2">
      <c r="C528" s="46"/>
      <c r="D528" s="47"/>
      <c r="E528" s="48"/>
      <c r="F528" s="49"/>
    </row>
    <row r="529" spans="3:6" ht="14.1" customHeight="1" x14ac:dyDescent="0.2">
      <c r="C529" s="46"/>
      <c r="D529" s="47"/>
      <c r="E529" s="48"/>
      <c r="F529" s="49"/>
    </row>
    <row r="530" spans="3:6" ht="14.1" customHeight="1" x14ac:dyDescent="0.2">
      <c r="C530" s="46"/>
      <c r="D530" s="47"/>
      <c r="E530" s="48"/>
      <c r="F530" s="49"/>
    </row>
    <row r="531" spans="3:6" ht="14.1" customHeight="1" x14ac:dyDescent="0.2">
      <c r="C531" s="46"/>
      <c r="D531" s="47"/>
      <c r="E531" s="48"/>
      <c r="F531" s="49"/>
    </row>
    <row r="532" spans="3:6" ht="14.1" customHeight="1" x14ac:dyDescent="0.2">
      <c r="C532" s="46"/>
      <c r="D532" s="47"/>
      <c r="E532" s="48"/>
      <c r="F532" s="49"/>
    </row>
    <row r="533" spans="3:6" ht="14.1" customHeight="1" x14ac:dyDescent="0.2">
      <c r="C533" s="46"/>
      <c r="D533" s="47"/>
      <c r="E533" s="48"/>
      <c r="F533" s="49"/>
    </row>
    <row r="534" spans="3:6" ht="14.1" customHeight="1" x14ac:dyDescent="0.2">
      <c r="C534" s="46"/>
      <c r="D534" s="47"/>
      <c r="E534" s="48"/>
      <c r="F534" s="49"/>
    </row>
    <row r="535" spans="3:6" ht="14.1" customHeight="1" x14ac:dyDescent="0.2">
      <c r="C535" s="46"/>
      <c r="D535" s="47"/>
      <c r="E535" s="48"/>
      <c r="F535" s="49"/>
    </row>
    <row r="536" spans="3:6" ht="14.1" customHeight="1" x14ac:dyDescent="0.2">
      <c r="C536" s="46"/>
      <c r="D536" s="47"/>
      <c r="E536" s="48"/>
      <c r="F536" s="49"/>
    </row>
    <row r="537" spans="3:6" ht="14.1" customHeight="1" x14ac:dyDescent="0.2">
      <c r="C537" s="46"/>
      <c r="D537" s="47"/>
      <c r="E537" s="48"/>
      <c r="F537" s="49"/>
    </row>
    <row r="538" spans="3:6" ht="14.1" customHeight="1" x14ac:dyDescent="0.2">
      <c r="C538" s="46"/>
      <c r="D538" s="47"/>
      <c r="E538" s="48"/>
      <c r="F538" s="49"/>
    </row>
    <row r="539" spans="3:6" ht="14.1" customHeight="1" x14ac:dyDescent="0.2">
      <c r="C539" s="46"/>
      <c r="D539" s="47"/>
      <c r="E539" s="48"/>
      <c r="F539" s="49"/>
    </row>
    <row r="540" spans="3:6" ht="14.1" customHeight="1" x14ac:dyDescent="0.2">
      <c r="C540" s="46"/>
      <c r="D540" s="47"/>
      <c r="E540" s="48"/>
      <c r="F540" s="49"/>
    </row>
    <row r="541" spans="3:6" ht="14.1" customHeight="1" x14ac:dyDescent="0.2">
      <c r="C541" s="46"/>
      <c r="D541" s="47"/>
      <c r="E541" s="48"/>
      <c r="F541" s="49"/>
    </row>
    <row r="542" spans="3:6" ht="14.1" customHeight="1" x14ac:dyDescent="0.2">
      <c r="C542" s="46"/>
      <c r="D542" s="47"/>
      <c r="E542" s="48"/>
      <c r="F542" s="49"/>
    </row>
    <row r="543" spans="3:6" ht="14.1" customHeight="1" x14ac:dyDescent="0.2">
      <c r="C543" s="46"/>
      <c r="D543" s="47"/>
      <c r="E543" s="48"/>
      <c r="F543" s="49"/>
    </row>
    <row r="544" spans="3:6" ht="14.1" customHeight="1" x14ac:dyDescent="0.2">
      <c r="C544" s="46"/>
      <c r="D544" s="47"/>
      <c r="E544" s="48"/>
      <c r="F544" s="49"/>
    </row>
    <row r="545" spans="3:6" ht="14.1" customHeight="1" x14ac:dyDescent="0.2">
      <c r="C545" s="46"/>
      <c r="D545" s="47"/>
      <c r="E545" s="48"/>
      <c r="F545" s="49"/>
    </row>
    <row r="546" spans="3:6" ht="14.1" customHeight="1" x14ac:dyDescent="0.2">
      <c r="C546" s="46"/>
      <c r="D546" s="47"/>
      <c r="E546" s="48"/>
      <c r="F546" s="49"/>
    </row>
    <row r="547" spans="3:6" ht="14.1" customHeight="1" x14ac:dyDescent="0.2">
      <c r="C547" s="46"/>
      <c r="D547" s="47"/>
      <c r="E547" s="48"/>
      <c r="F547" s="49"/>
    </row>
    <row r="548" spans="3:6" ht="14.1" customHeight="1" x14ac:dyDescent="0.2">
      <c r="C548" s="46"/>
      <c r="D548" s="47"/>
      <c r="E548" s="48"/>
      <c r="F548" s="49"/>
    </row>
    <row r="549" spans="3:6" ht="14.1" customHeight="1" x14ac:dyDescent="0.2">
      <c r="C549" s="46"/>
      <c r="D549" s="47"/>
      <c r="E549" s="48"/>
      <c r="F549" s="49"/>
    </row>
    <row r="550" spans="3:6" ht="14.1" customHeight="1" x14ac:dyDescent="0.2">
      <c r="C550" s="46"/>
      <c r="D550" s="47"/>
      <c r="E550" s="48"/>
      <c r="F550" s="49"/>
    </row>
    <row r="551" spans="3:6" ht="14.1" customHeight="1" x14ac:dyDescent="0.2">
      <c r="C551" s="46"/>
      <c r="D551" s="47"/>
      <c r="E551" s="48"/>
      <c r="F551" s="49"/>
    </row>
    <row r="552" spans="3:6" ht="14.1" customHeight="1" x14ac:dyDescent="0.2">
      <c r="C552" s="46"/>
      <c r="D552" s="47"/>
      <c r="E552" s="48"/>
      <c r="F552" s="49"/>
    </row>
    <row r="553" spans="3:6" ht="14.1" customHeight="1" x14ac:dyDescent="0.2">
      <c r="C553" s="46"/>
      <c r="D553" s="47"/>
      <c r="E553" s="48"/>
      <c r="F553" s="49"/>
    </row>
    <row r="554" spans="3:6" ht="14.1" customHeight="1" x14ac:dyDescent="0.2">
      <c r="C554" s="46"/>
      <c r="D554" s="47"/>
      <c r="E554" s="48"/>
      <c r="F554" s="49"/>
    </row>
    <row r="555" spans="3:6" ht="14.1" customHeight="1" x14ac:dyDescent="0.2">
      <c r="C555" s="46"/>
      <c r="D555" s="47"/>
      <c r="E555" s="48"/>
      <c r="F555" s="49"/>
    </row>
    <row r="556" spans="3:6" ht="14.1" customHeight="1" x14ac:dyDescent="0.2">
      <c r="C556" s="46"/>
      <c r="D556" s="47"/>
      <c r="E556" s="48"/>
      <c r="F556" s="49"/>
    </row>
    <row r="557" spans="3:6" ht="14.1" customHeight="1" x14ac:dyDescent="0.2">
      <c r="C557" s="46"/>
      <c r="D557" s="47"/>
      <c r="E557" s="48"/>
      <c r="F557" s="49"/>
    </row>
    <row r="558" spans="3:6" ht="14.1" customHeight="1" x14ac:dyDescent="0.2">
      <c r="C558" s="46"/>
      <c r="D558" s="47"/>
      <c r="E558" s="48"/>
      <c r="F558" s="49"/>
    </row>
    <row r="559" spans="3:6" ht="14.1" customHeight="1" x14ac:dyDescent="0.2">
      <c r="C559" s="46"/>
      <c r="D559" s="47"/>
      <c r="E559" s="48"/>
      <c r="F559" s="49"/>
    </row>
    <row r="560" spans="3:6" ht="14.1" customHeight="1" x14ac:dyDescent="0.2">
      <c r="C560" s="46"/>
      <c r="D560" s="47"/>
      <c r="E560" s="48"/>
      <c r="F560" s="49"/>
    </row>
    <row r="561" spans="3:6" ht="14.1" customHeight="1" x14ac:dyDescent="0.2">
      <c r="C561" s="46"/>
      <c r="D561" s="47"/>
      <c r="E561" s="48"/>
      <c r="F561" s="49"/>
    </row>
    <row r="562" spans="3:6" ht="14.1" customHeight="1" x14ac:dyDescent="0.2">
      <c r="C562" s="46"/>
      <c r="D562" s="47"/>
      <c r="E562" s="48"/>
      <c r="F562" s="49"/>
    </row>
    <row r="563" spans="3:6" ht="14.1" customHeight="1" x14ac:dyDescent="0.2">
      <c r="C563" s="46"/>
      <c r="D563" s="47"/>
      <c r="E563" s="48"/>
      <c r="F563" s="49"/>
    </row>
    <row r="564" spans="3:6" ht="14.1" customHeight="1" x14ac:dyDescent="0.2">
      <c r="C564" s="46"/>
      <c r="D564" s="47"/>
      <c r="E564" s="48"/>
      <c r="F564" s="49"/>
    </row>
    <row r="565" spans="3:6" ht="14.1" customHeight="1" x14ac:dyDescent="0.2">
      <c r="C565" s="46"/>
      <c r="D565" s="47"/>
      <c r="E565" s="48"/>
      <c r="F565" s="49"/>
    </row>
    <row r="566" spans="3:6" ht="14.1" customHeight="1" x14ac:dyDescent="0.2">
      <c r="C566" s="46"/>
      <c r="D566" s="47"/>
      <c r="E566" s="48"/>
      <c r="F566" s="49"/>
    </row>
    <row r="567" spans="3:6" ht="14.1" customHeight="1" x14ac:dyDescent="0.2">
      <c r="C567" s="46"/>
      <c r="D567" s="47"/>
      <c r="E567" s="48"/>
      <c r="F567" s="49"/>
    </row>
    <row r="568" spans="3:6" ht="14.1" customHeight="1" x14ac:dyDescent="0.2">
      <c r="C568" s="46"/>
      <c r="D568" s="47"/>
      <c r="E568" s="48"/>
      <c r="F568" s="49"/>
    </row>
    <row r="569" spans="3:6" ht="14.1" customHeight="1" x14ac:dyDescent="0.2">
      <c r="C569" s="46"/>
      <c r="D569" s="47"/>
      <c r="E569" s="48"/>
      <c r="F569" s="49"/>
    </row>
    <row r="570" spans="3:6" ht="14.1" customHeight="1" x14ac:dyDescent="0.2">
      <c r="C570" s="46"/>
      <c r="D570" s="47"/>
      <c r="E570" s="48"/>
      <c r="F570" s="49"/>
    </row>
    <row r="571" spans="3:6" ht="14.1" customHeight="1" x14ac:dyDescent="0.2">
      <c r="C571" s="46"/>
      <c r="D571" s="47"/>
      <c r="E571" s="48"/>
      <c r="F571" s="49"/>
    </row>
    <row r="572" spans="3:6" ht="14.1" customHeight="1" x14ac:dyDescent="0.2">
      <c r="C572" s="46"/>
      <c r="D572" s="47"/>
      <c r="E572" s="48"/>
      <c r="F572" s="49"/>
    </row>
    <row r="573" spans="3:6" ht="14.1" customHeight="1" x14ac:dyDescent="0.2">
      <c r="C573" s="46"/>
      <c r="D573" s="47"/>
      <c r="E573" s="48"/>
      <c r="F573" s="49"/>
    </row>
    <row r="574" spans="3:6" ht="14.1" customHeight="1" x14ac:dyDescent="0.2">
      <c r="C574" s="46"/>
      <c r="D574" s="47"/>
      <c r="E574" s="48"/>
      <c r="F574" s="49"/>
    </row>
    <row r="575" spans="3:6" ht="14.1" customHeight="1" x14ac:dyDescent="0.2">
      <c r="C575" s="46"/>
      <c r="D575" s="47"/>
      <c r="E575" s="48"/>
      <c r="F575" s="49"/>
    </row>
    <row r="576" spans="3:6" ht="14.1" customHeight="1" x14ac:dyDescent="0.2">
      <c r="C576" s="46"/>
      <c r="D576" s="47"/>
      <c r="E576" s="48"/>
      <c r="F576" s="49"/>
    </row>
    <row r="577" spans="3:6" ht="14.1" customHeight="1" x14ac:dyDescent="0.2">
      <c r="C577" s="46"/>
      <c r="D577" s="47"/>
      <c r="E577" s="48"/>
      <c r="F577" s="49"/>
    </row>
    <row r="578" spans="3:6" ht="14.1" customHeight="1" x14ac:dyDescent="0.2">
      <c r="C578" s="46"/>
      <c r="D578" s="47"/>
      <c r="E578" s="48"/>
      <c r="F578" s="49"/>
    </row>
    <row r="579" spans="3:6" ht="14.1" customHeight="1" x14ac:dyDescent="0.2">
      <c r="C579" s="46"/>
      <c r="D579" s="47"/>
      <c r="E579" s="48"/>
      <c r="F579" s="49"/>
    </row>
    <row r="580" spans="3:6" ht="14.1" customHeight="1" x14ac:dyDescent="0.2">
      <c r="C580" s="46"/>
      <c r="D580" s="47"/>
      <c r="E580" s="48"/>
      <c r="F580" s="49"/>
    </row>
    <row r="581" spans="3:6" ht="14.1" customHeight="1" x14ac:dyDescent="0.2">
      <c r="C581" s="46"/>
      <c r="D581" s="47"/>
      <c r="E581" s="48"/>
      <c r="F581" s="49"/>
    </row>
    <row r="582" spans="3:6" ht="14.1" customHeight="1" x14ac:dyDescent="0.2">
      <c r="C582" s="46"/>
      <c r="D582" s="47"/>
      <c r="E582" s="48"/>
      <c r="F582" s="49"/>
    </row>
    <row r="583" spans="3:6" ht="14.1" customHeight="1" x14ac:dyDescent="0.2">
      <c r="C583" s="46"/>
      <c r="D583" s="47"/>
      <c r="E583" s="48"/>
      <c r="F583" s="49"/>
    </row>
    <row r="584" spans="3:6" ht="14.1" customHeight="1" x14ac:dyDescent="0.2">
      <c r="C584" s="46"/>
      <c r="D584" s="47"/>
      <c r="E584" s="48"/>
      <c r="F584" s="49"/>
    </row>
    <row r="585" spans="3:6" ht="14.1" customHeight="1" x14ac:dyDescent="0.2">
      <c r="C585" s="46"/>
      <c r="D585" s="47"/>
      <c r="E585" s="48"/>
      <c r="F585" s="49"/>
    </row>
    <row r="586" spans="3:6" ht="14.1" customHeight="1" x14ac:dyDescent="0.2">
      <c r="C586" s="46"/>
      <c r="D586" s="47"/>
      <c r="E586" s="48"/>
      <c r="F586" s="49"/>
    </row>
    <row r="587" spans="3:6" ht="14.1" customHeight="1" x14ac:dyDescent="0.2">
      <c r="C587" s="46"/>
      <c r="D587" s="47"/>
      <c r="E587" s="48"/>
      <c r="F587" s="49"/>
    </row>
    <row r="588" spans="3:6" ht="14.1" customHeight="1" x14ac:dyDescent="0.2">
      <c r="C588" s="46"/>
      <c r="D588" s="47"/>
      <c r="E588" s="48"/>
      <c r="F588" s="49"/>
    </row>
    <row r="589" spans="3:6" ht="14.1" customHeight="1" x14ac:dyDescent="0.2">
      <c r="C589" s="46"/>
      <c r="D589" s="47"/>
      <c r="E589" s="48"/>
      <c r="F589" s="49"/>
    </row>
    <row r="590" spans="3:6" ht="14.1" customHeight="1" x14ac:dyDescent="0.2">
      <c r="C590" s="46"/>
      <c r="D590" s="47"/>
      <c r="E590" s="48"/>
      <c r="F590" s="49"/>
    </row>
    <row r="591" spans="3:6" ht="14.1" customHeight="1" x14ac:dyDescent="0.2">
      <c r="C591" s="46"/>
      <c r="D591" s="47"/>
      <c r="E591" s="48"/>
      <c r="F591" s="49"/>
    </row>
    <row r="592" spans="3:6" ht="14.1" customHeight="1" x14ac:dyDescent="0.2">
      <c r="C592" s="46"/>
      <c r="D592" s="47"/>
      <c r="E592" s="48"/>
      <c r="F592" s="49"/>
    </row>
    <row r="593" spans="3:6" ht="14.1" customHeight="1" x14ac:dyDescent="0.2">
      <c r="C593" s="46"/>
      <c r="D593" s="47"/>
      <c r="E593" s="48"/>
      <c r="F593" s="49"/>
    </row>
    <row r="594" spans="3:6" ht="14.1" customHeight="1" x14ac:dyDescent="0.2">
      <c r="C594" s="46"/>
      <c r="D594" s="47"/>
      <c r="E594" s="48"/>
      <c r="F594" s="49"/>
    </row>
    <row r="595" spans="3:6" ht="14.1" customHeight="1" x14ac:dyDescent="0.2">
      <c r="C595" s="46"/>
      <c r="D595" s="47"/>
      <c r="E595" s="48"/>
      <c r="F595" s="49"/>
    </row>
    <row r="596" spans="3:6" ht="14.1" customHeight="1" x14ac:dyDescent="0.2">
      <c r="C596" s="46"/>
      <c r="D596" s="47"/>
      <c r="E596" s="48"/>
      <c r="F596" s="49"/>
    </row>
    <row r="597" spans="3:6" ht="14.1" customHeight="1" x14ac:dyDescent="0.2">
      <c r="C597" s="46"/>
      <c r="D597" s="47"/>
      <c r="E597" s="48"/>
      <c r="F597" s="49"/>
    </row>
    <row r="598" spans="3:6" ht="14.1" customHeight="1" x14ac:dyDescent="0.2">
      <c r="C598" s="46"/>
      <c r="D598" s="47"/>
      <c r="E598" s="48"/>
      <c r="F598" s="49"/>
    </row>
    <row r="599" spans="3:6" ht="14.1" customHeight="1" x14ac:dyDescent="0.2">
      <c r="C599" s="46"/>
      <c r="D599" s="47"/>
      <c r="E599" s="48"/>
      <c r="F599" s="49"/>
    </row>
    <row r="600" spans="3:6" ht="14.1" customHeight="1" x14ac:dyDescent="0.2">
      <c r="C600" s="46"/>
      <c r="D600" s="47"/>
      <c r="E600" s="48"/>
      <c r="F600" s="49"/>
    </row>
    <row r="601" spans="3:6" ht="14.1" customHeight="1" x14ac:dyDescent="0.2">
      <c r="C601" s="46"/>
      <c r="D601" s="47"/>
      <c r="E601" s="48"/>
      <c r="F601" s="49"/>
    </row>
    <row r="602" spans="3:6" ht="14.1" customHeight="1" x14ac:dyDescent="0.2">
      <c r="C602" s="46"/>
      <c r="D602" s="47"/>
      <c r="E602" s="48"/>
      <c r="F602" s="49"/>
    </row>
    <row r="603" spans="3:6" ht="14.1" customHeight="1" x14ac:dyDescent="0.2">
      <c r="C603" s="46"/>
      <c r="D603" s="47"/>
      <c r="E603" s="48"/>
      <c r="F603" s="49"/>
    </row>
    <row r="604" spans="3:6" ht="14.1" customHeight="1" x14ac:dyDescent="0.2">
      <c r="C604" s="46"/>
      <c r="D604" s="47"/>
      <c r="E604" s="48"/>
      <c r="F604" s="49"/>
    </row>
    <row r="605" spans="3:6" ht="14.1" customHeight="1" x14ac:dyDescent="0.2">
      <c r="C605" s="46"/>
      <c r="D605" s="47"/>
      <c r="E605" s="48"/>
      <c r="F605" s="49"/>
    </row>
    <row r="606" spans="3:6" ht="14.1" customHeight="1" x14ac:dyDescent="0.2">
      <c r="C606" s="46"/>
      <c r="D606" s="47"/>
      <c r="E606" s="48"/>
      <c r="F606" s="49"/>
    </row>
    <row r="607" spans="3:6" ht="14.1" customHeight="1" x14ac:dyDescent="0.2">
      <c r="C607" s="46"/>
      <c r="D607" s="47"/>
      <c r="E607" s="48"/>
      <c r="F607" s="49"/>
    </row>
    <row r="608" spans="3:6" ht="14.1" customHeight="1" x14ac:dyDescent="0.2">
      <c r="C608" s="46"/>
      <c r="D608" s="47"/>
      <c r="E608" s="48"/>
      <c r="F608" s="49"/>
    </row>
    <row r="609" spans="3:6" ht="14.1" customHeight="1" x14ac:dyDescent="0.2">
      <c r="C609" s="46"/>
      <c r="D609" s="47"/>
      <c r="E609" s="48"/>
      <c r="F609" s="49"/>
    </row>
    <row r="610" spans="3:6" ht="14.1" customHeight="1" x14ac:dyDescent="0.2">
      <c r="C610" s="46"/>
      <c r="D610" s="47"/>
      <c r="E610" s="48"/>
      <c r="F610" s="49"/>
    </row>
    <row r="611" spans="3:6" ht="14.1" customHeight="1" x14ac:dyDescent="0.2">
      <c r="C611" s="46"/>
      <c r="D611" s="47"/>
      <c r="E611" s="48"/>
      <c r="F611" s="49"/>
    </row>
    <row r="612" spans="3:6" ht="14.1" customHeight="1" x14ac:dyDescent="0.2">
      <c r="C612" s="46"/>
      <c r="D612" s="47"/>
      <c r="E612" s="48"/>
      <c r="F612" s="49"/>
    </row>
    <row r="613" spans="3:6" ht="14.1" customHeight="1" x14ac:dyDescent="0.2">
      <c r="C613" s="46"/>
      <c r="D613" s="47"/>
      <c r="E613" s="48"/>
      <c r="F613" s="49"/>
    </row>
    <row r="614" spans="3:6" ht="14.1" customHeight="1" x14ac:dyDescent="0.2">
      <c r="C614" s="46"/>
      <c r="D614" s="47"/>
      <c r="E614" s="48"/>
      <c r="F614" s="49"/>
    </row>
    <row r="615" spans="3:6" ht="14.1" customHeight="1" x14ac:dyDescent="0.2">
      <c r="C615" s="46"/>
      <c r="D615" s="47"/>
      <c r="E615" s="48"/>
      <c r="F615" s="49"/>
    </row>
    <row r="616" spans="3:6" ht="14.1" customHeight="1" x14ac:dyDescent="0.2">
      <c r="C616" s="46"/>
      <c r="D616" s="47"/>
      <c r="E616" s="48"/>
      <c r="F616" s="49"/>
    </row>
    <row r="617" spans="3:6" ht="14.1" customHeight="1" x14ac:dyDescent="0.2">
      <c r="C617" s="46"/>
      <c r="D617" s="47"/>
      <c r="E617" s="48"/>
      <c r="F617" s="49"/>
    </row>
    <row r="618" spans="3:6" ht="14.1" customHeight="1" x14ac:dyDescent="0.2">
      <c r="C618" s="46"/>
      <c r="D618" s="47"/>
      <c r="E618" s="48"/>
      <c r="F618" s="49"/>
    </row>
    <row r="619" spans="3:6" ht="14.1" customHeight="1" x14ac:dyDescent="0.2">
      <c r="C619" s="46"/>
      <c r="D619" s="47"/>
      <c r="E619" s="48"/>
      <c r="F619" s="49"/>
    </row>
    <row r="620" spans="3:6" ht="14.1" customHeight="1" x14ac:dyDescent="0.2">
      <c r="C620" s="46"/>
      <c r="D620" s="47"/>
      <c r="E620" s="48"/>
      <c r="F620" s="49"/>
    </row>
    <row r="621" spans="3:6" ht="14.1" customHeight="1" x14ac:dyDescent="0.2">
      <c r="C621" s="46"/>
      <c r="D621" s="47"/>
      <c r="E621" s="48"/>
      <c r="F621" s="49"/>
    </row>
    <row r="622" spans="3:6" ht="14.1" customHeight="1" x14ac:dyDescent="0.2">
      <c r="C622" s="46"/>
      <c r="D622" s="47"/>
      <c r="E622" s="48"/>
      <c r="F622" s="49"/>
    </row>
    <row r="623" spans="3:6" ht="14.1" customHeight="1" x14ac:dyDescent="0.2">
      <c r="C623" s="46"/>
      <c r="D623" s="47"/>
      <c r="E623" s="48"/>
      <c r="F623" s="49"/>
    </row>
    <row r="624" spans="3:6" ht="14.1" customHeight="1" x14ac:dyDescent="0.2">
      <c r="C624" s="46"/>
      <c r="D624" s="47"/>
      <c r="E624" s="48"/>
      <c r="F624" s="49"/>
    </row>
    <row r="625" spans="3:6" ht="14.1" customHeight="1" x14ac:dyDescent="0.2">
      <c r="C625" s="46"/>
      <c r="D625" s="47"/>
      <c r="E625" s="48"/>
      <c r="F625" s="49"/>
    </row>
    <row r="626" spans="3:6" ht="14.1" customHeight="1" x14ac:dyDescent="0.2">
      <c r="C626" s="46"/>
      <c r="D626" s="47"/>
      <c r="E626" s="48"/>
      <c r="F626" s="49"/>
    </row>
    <row r="627" spans="3:6" ht="14.1" customHeight="1" x14ac:dyDescent="0.2">
      <c r="C627" s="46"/>
      <c r="D627" s="47"/>
      <c r="E627" s="48"/>
      <c r="F627" s="49"/>
    </row>
    <row r="628" spans="3:6" ht="14.1" customHeight="1" x14ac:dyDescent="0.2">
      <c r="C628" s="46"/>
      <c r="D628" s="47"/>
      <c r="E628" s="48"/>
      <c r="F628" s="49"/>
    </row>
    <row r="629" spans="3:6" ht="14.1" customHeight="1" x14ac:dyDescent="0.2">
      <c r="C629" s="46"/>
      <c r="D629" s="47"/>
      <c r="E629" s="48"/>
      <c r="F629" s="49"/>
    </row>
    <row r="630" spans="3:6" ht="14.1" customHeight="1" x14ac:dyDescent="0.2">
      <c r="C630" s="46"/>
      <c r="D630" s="47"/>
      <c r="E630" s="48"/>
      <c r="F630" s="49"/>
    </row>
    <row r="631" spans="3:6" ht="14.1" customHeight="1" x14ac:dyDescent="0.2">
      <c r="C631" s="46"/>
      <c r="D631" s="47"/>
      <c r="E631" s="48"/>
      <c r="F631" s="49"/>
    </row>
    <row r="632" spans="3:6" ht="14.1" customHeight="1" x14ac:dyDescent="0.2">
      <c r="C632" s="46"/>
      <c r="D632" s="47"/>
      <c r="E632" s="48"/>
      <c r="F632" s="49"/>
    </row>
    <row r="633" spans="3:6" ht="14.1" customHeight="1" x14ac:dyDescent="0.2">
      <c r="C633" s="46"/>
      <c r="D633" s="47"/>
      <c r="E633" s="48"/>
      <c r="F633" s="49"/>
    </row>
    <row r="634" spans="3:6" ht="14.1" customHeight="1" x14ac:dyDescent="0.2">
      <c r="C634" s="46"/>
      <c r="D634" s="47"/>
      <c r="E634" s="48"/>
      <c r="F634" s="49"/>
    </row>
    <row r="635" spans="3:6" ht="14.1" customHeight="1" x14ac:dyDescent="0.2">
      <c r="C635" s="46"/>
      <c r="D635" s="47"/>
      <c r="E635" s="48"/>
      <c r="F635" s="49"/>
    </row>
    <row r="636" spans="3:6" ht="14.1" customHeight="1" x14ac:dyDescent="0.2">
      <c r="C636" s="46"/>
      <c r="D636" s="47"/>
      <c r="E636" s="48"/>
      <c r="F636" s="49"/>
    </row>
    <row r="637" spans="3:6" ht="14.1" customHeight="1" x14ac:dyDescent="0.2">
      <c r="C637" s="46"/>
      <c r="D637" s="47"/>
      <c r="E637" s="48"/>
      <c r="F637" s="49"/>
    </row>
    <row r="638" spans="3:6" ht="14.1" customHeight="1" x14ac:dyDescent="0.2">
      <c r="C638" s="46"/>
      <c r="D638" s="47"/>
      <c r="E638" s="48"/>
      <c r="F638" s="49"/>
    </row>
    <row r="639" spans="3:6" ht="14.1" customHeight="1" x14ac:dyDescent="0.2">
      <c r="C639" s="46"/>
      <c r="D639" s="47"/>
      <c r="E639" s="48"/>
      <c r="F639" s="49"/>
    </row>
    <row r="640" spans="3:6" ht="14.1" customHeight="1" x14ac:dyDescent="0.2">
      <c r="C640" s="46"/>
      <c r="D640" s="47"/>
      <c r="E640" s="48"/>
      <c r="F640" s="49"/>
    </row>
    <row r="641" spans="3:6" ht="14.1" customHeight="1" x14ac:dyDescent="0.2">
      <c r="C641" s="46"/>
      <c r="D641" s="47"/>
      <c r="E641" s="48"/>
      <c r="F641" s="49"/>
    </row>
    <row r="642" spans="3:6" ht="14.1" customHeight="1" x14ac:dyDescent="0.2">
      <c r="C642" s="46"/>
      <c r="D642" s="47"/>
      <c r="E642" s="48"/>
      <c r="F642" s="49"/>
    </row>
    <row r="643" spans="3:6" ht="14.1" customHeight="1" x14ac:dyDescent="0.2">
      <c r="C643" s="46"/>
      <c r="D643" s="47"/>
      <c r="E643" s="48"/>
      <c r="F643" s="49"/>
    </row>
    <row r="644" spans="3:6" ht="14.1" customHeight="1" x14ac:dyDescent="0.2">
      <c r="C644" s="46"/>
      <c r="D644" s="47"/>
      <c r="E644" s="48"/>
      <c r="F644" s="49"/>
    </row>
    <row r="645" spans="3:6" ht="14.1" customHeight="1" x14ac:dyDescent="0.2">
      <c r="C645" s="46"/>
      <c r="D645" s="47"/>
      <c r="E645" s="48"/>
      <c r="F645" s="49"/>
    </row>
    <row r="646" spans="3:6" ht="14.1" customHeight="1" x14ac:dyDescent="0.2">
      <c r="C646" s="46"/>
      <c r="D646" s="47"/>
      <c r="E646" s="48"/>
      <c r="F646" s="49"/>
    </row>
    <row r="647" spans="3:6" ht="14.1" customHeight="1" x14ac:dyDescent="0.2">
      <c r="C647" s="46"/>
      <c r="D647" s="47"/>
      <c r="E647" s="48"/>
      <c r="F647" s="49"/>
    </row>
    <row r="648" spans="3:6" ht="14.1" customHeight="1" x14ac:dyDescent="0.2">
      <c r="C648" s="46"/>
      <c r="D648" s="47"/>
      <c r="E648" s="48"/>
      <c r="F648" s="49"/>
    </row>
    <row r="649" spans="3:6" ht="14.1" customHeight="1" x14ac:dyDescent="0.2">
      <c r="C649" s="46"/>
      <c r="D649" s="47"/>
      <c r="E649" s="48"/>
      <c r="F649" s="49"/>
    </row>
    <row r="650" spans="3:6" ht="14.1" customHeight="1" x14ac:dyDescent="0.2">
      <c r="C650" s="46"/>
      <c r="D650" s="47"/>
      <c r="E650" s="48"/>
      <c r="F650" s="49"/>
    </row>
    <row r="651" spans="3:6" ht="14.1" customHeight="1" x14ac:dyDescent="0.2">
      <c r="C651" s="46"/>
      <c r="D651" s="47"/>
      <c r="E651" s="48"/>
      <c r="F651" s="49"/>
    </row>
    <row r="652" spans="3:6" ht="14.1" customHeight="1" x14ac:dyDescent="0.2">
      <c r="C652" s="46"/>
      <c r="D652" s="47"/>
      <c r="E652" s="48"/>
      <c r="F652" s="49"/>
    </row>
    <row r="653" spans="3:6" ht="14.1" customHeight="1" x14ac:dyDescent="0.2">
      <c r="C653" s="46"/>
      <c r="D653" s="47"/>
      <c r="E653" s="48"/>
      <c r="F653" s="49"/>
    </row>
    <row r="654" spans="3:6" ht="14.1" customHeight="1" x14ac:dyDescent="0.2">
      <c r="C654" s="46"/>
      <c r="D654" s="47"/>
      <c r="E654" s="48"/>
      <c r="F654" s="49"/>
    </row>
    <row r="655" spans="3:6" ht="14.1" customHeight="1" x14ac:dyDescent="0.2">
      <c r="C655" s="46"/>
      <c r="D655" s="47"/>
      <c r="E655" s="48"/>
      <c r="F655" s="49"/>
    </row>
    <row r="656" spans="3:6" ht="14.1" customHeight="1" x14ac:dyDescent="0.2">
      <c r="C656" s="46"/>
      <c r="D656" s="47"/>
      <c r="E656" s="48"/>
      <c r="F656" s="49"/>
    </row>
    <row r="657" spans="3:6" ht="14.1" customHeight="1" x14ac:dyDescent="0.2">
      <c r="C657" s="46"/>
      <c r="D657" s="47"/>
      <c r="E657" s="48"/>
      <c r="F657" s="49"/>
    </row>
    <row r="658" spans="3:6" ht="14.1" customHeight="1" x14ac:dyDescent="0.2">
      <c r="C658" s="46"/>
      <c r="D658" s="47"/>
      <c r="E658" s="48"/>
      <c r="F658" s="49"/>
    </row>
    <row r="659" spans="3:6" ht="14.1" customHeight="1" x14ac:dyDescent="0.2">
      <c r="C659" s="46"/>
      <c r="D659" s="47"/>
      <c r="E659" s="48"/>
      <c r="F659" s="49"/>
    </row>
    <row r="660" spans="3:6" ht="14.1" customHeight="1" x14ac:dyDescent="0.2">
      <c r="C660" s="46"/>
      <c r="D660" s="47"/>
      <c r="E660" s="48"/>
      <c r="F660" s="49"/>
    </row>
    <row r="661" spans="3:6" ht="14.1" customHeight="1" x14ac:dyDescent="0.2">
      <c r="C661" s="46"/>
      <c r="D661" s="47"/>
      <c r="E661" s="48"/>
      <c r="F661" s="49"/>
    </row>
    <row r="662" spans="3:6" ht="14.1" customHeight="1" x14ac:dyDescent="0.2">
      <c r="C662" s="46"/>
      <c r="D662" s="47"/>
      <c r="E662" s="48"/>
      <c r="F662" s="49"/>
    </row>
    <row r="663" spans="3:6" ht="14.1" customHeight="1" x14ac:dyDescent="0.2">
      <c r="C663" s="46"/>
      <c r="D663" s="47"/>
      <c r="E663" s="48"/>
      <c r="F663" s="49"/>
    </row>
    <row r="664" spans="3:6" ht="14.1" customHeight="1" x14ac:dyDescent="0.2">
      <c r="C664" s="46"/>
      <c r="D664" s="47"/>
      <c r="E664" s="48"/>
      <c r="F664" s="49"/>
    </row>
    <row r="665" spans="3:6" ht="14.1" customHeight="1" x14ac:dyDescent="0.2">
      <c r="C665" s="46"/>
      <c r="D665" s="47"/>
      <c r="E665" s="48"/>
      <c r="F665" s="49"/>
    </row>
    <row r="666" spans="3:6" ht="14.1" customHeight="1" x14ac:dyDescent="0.2">
      <c r="C666" s="46"/>
      <c r="D666" s="47"/>
      <c r="E666" s="48"/>
      <c r="F666" s="49"/>
    </row>
    <row r="667" spans="3:6" ht="14.1" customHeight="1" x14ac:dyDescent="0.2">
      <c r="C667" s="46"/>
      <c r="D667" s="47"/>
      <c r="E667" s="48"/>
      <c r="F667" s="49"/>
    </row>
    <row r="668" spans="3:6" ht="14.1" customHeight="1" x14ac:dyDescent="0.2">
      <c r="C668" s="46"/>
      <c r="D668" s="47"/>
      <c r="E668" s="48"/>
      <c r="F668" s="49"/>
    </row>
    <row r="669" spans="3:6" ht="14.1" customHeight="1" x14ac:dyDescent="0.2">
      <c r="C669" s="46"/>
      <c r="D669" s="47"/>
      <c r="E669" s="48"/>
      <c r="F669" s="49"/>
    </row>
    <row r="670" spans="3:6" ht="14.1" customHeight="1" x14ac:dyDescent="0.2">
      <c r="C670" s="46"/>
      <c r="D670" s="47"/>
      <c r="E670" s="48"/>
      <c r="F670" s="49"/>
    </row>
    <row r="671" spans="3:6" ht="14.1" customHeight="1" x14ac:dyDescent="0.2">
      <c r="C671" s="46"/>
      <c r="D671" s="47"/>
      <c r="E671" s="48"/>
      <c r="F671" s="49"/>
    </row>
    <row r="672" spans="3:6" ht="14.1" customHeight="1" x14ac:dyDescent="0.2">
      <c r="C672" s="46"/>
      <c r="D672" s="47"/>
      <c r="E672" s="48"/>
      <c r="F672" s="49"/>
    </row>
    <row r="673" spans="3:6" ht="14.1" customHeight="1" x14ac:dyDescent="0.2">
      <c r="C673" s="46"/>
      <c r="D673" s="47"/>
      <c r="E673" s="48"/>
      <c r="F673" s="49"/>
    </row>
    <row r="674" spans="3:6" ht="14.1" customHeight="1" x14ac:dyDescent="0.2">
      <c r="C674" s="46"/>
      <c r="D674" s="47"/>
      <c r="E674" s="48"/>
      <c r="F674" s="49"/>
    </row>
    <row r="675" spans="3:6" ht="14.1" customHeight="1" x14ac:dyDescent="0.2">
      <c r="C675" s="46"/>
      <c r="D675" s="47"/>
      <c r="E675" s="48"/>
      <c r="F675" s="49"/>
    </row>
    <row r="676" spans="3:6" ht="14.1" customHeight="1" x14ac:dyDescent="0.2">
      <c r="C676" s="46"/>
      <c r="D676" s="47"/>
      <c r="E676" s="48"/>
      <c r="F676" s="49"/>
    </row>
    <row r="677" spans="3:6" ht="14.1" customHeight="1" x14ac:dyDescent="0.2">
      <c r="C677" s="46"/>
      <c r="D677" s="47"/>
      <c r="E677" s="48"/>
      <c r="F677" s="49"/>
    </row>
    <row r="678" spans="3:6" ht="14.1" customHeight="1" x14ac:dyDescent="0.2">
      <c r="C678" s="46"/>
      <c r="D678" s="47"/>
      <c r="E678" s="48"/>
      <c r="F678" s="49"/>
    </row>
    <row r="679" spans="3:6" ht="14.1" customHeight="1" x14ac:dyDescent="0.2">
      <c r="C679" s="46"/>
      <c r="D679" s="47"/>
      <c r="E679" s="48"/>
      <c r="F679" s="49"/>
    </row>
    <row r="680" spans="3:6" ht="14.1" customHeight="1" x14ac:dyDescent="0.2">
      <c r="C680" s="46"/>
      <c r="D680" s="47"/>
      <c r="E680" s="48"/>
      <c r="F680" s="49"/>
    </row>
    <row r="681" spans="3:6" ht="14.1" customHeight="1" x14ac:dyDescent="0.2">
      <c r="C681" s="46"/>
      <c r="D681" s="47"/>
      <c r="E681" s="48"/>
      <c r="F681" s="49"/>
    </row>
    <row r="682" spans="3:6" ht="14.1" customHeight="1" x14ac:dyDescent="0.2">
      <c r="C682" s="46"/>
      <c r="D682" s="47"/>
      <c r="E682" s="48"/>
      <c r="F682" s="49"/>
    </row>
    <row r="683" spans="3:6" ht="14.1" customHeight="1" x14ac:dyDescent="0.2">
      <c r="C683" s="46"/>
      <c r="D683" s="47"/>
      <c r="E683" s="48"/>
      <c r="F683" s="49"/>
    </row>
    <row r="684" spans="3:6" ht="14.1" customHeight="1" x14ac:dyDescent="0.2">
      <c r="C684" s="46"/>
      <c r="D684" s="47"/>
      <c r="E684" s="48"/>
      <c r="F684" s="49"/>
    </row>
    <row r="685" spans="3:6" ht="14.1" customHeight="1" x14ac:dyDescent="0.2">
      <c r="C685" s="46"/>
      <c r="D685" s="47"/>
      <c r="E685" s="48"/>
      <c r="F685" s="49"/>
    </row>
    <row r="686" spans="3:6" ht="14.1" customHeight="1" x14ac:dyDescent="0.2">
      <c r="C686" s="46"/>
      <c r="D686" s="47"/>
      <c r="E686" s="48"/>
      <c r="F686" s="49"/>
    </row>
    <row r="687" spans="3:6" ht="14.1" customHeight="1" x14ac:dyDescent="0.2">
      <c r="C687" s="46"/>
      <c r="D687" s="47"/>
      <c r="E687" s="48"/>
      <c r="F687" s="49"/>
    </row>
    <row r="688" spans="3:6" ht="14.1" customHeight="1" x14ac:dyDescent="0.2">
      <c r="C688" s="46"/>
      <c r="D688" s="47"/>
      <c r="E688" s="48"/>
      <c r="F688" s="49"/>
    </row>
    <row r="689" spans="3:6" ht="14.1" customHeight="1" x14ac:dyDescent="0.2">
      <c r="C689" s="46"/>
      <c r="D689" s="47"/>
      <c r="E689" s="48"/>
      <c r="F689" s="49"/>
    </row>
    <row r="690" spans="3:6" ht="14.1" customHeight="1" x14ac:dyDescent="0.2">
      <c r="C690" s="46"/>
      <c r="D690" s="47"/>
      <c r="E690" s="48"/>
      <c r="F690" s="49"/>
    </row>
    <row r="691" spans="3:6" ht="14.1" customHeight="1" x14ac:dyDescent="0.2">
      <c r="C691" s="46"/>
      <c r="D691" s="47"/>
      <c r="E691" s="48"/>
      <c r="F691" s="49"/>
    </row>
    <row r="692" spans="3:6" ht="14.1" customHeight="1" x14ac:dyDescent="0.2">
      <c r="C692" s="46"/>
      <c r="D692" s="47"/>
      <c r="E692" s="48"/>
      <c r="F692" s="49"/>
    </row>
    <row r="693" spans="3:6" ht="14.1" customHeight="1" x14ac:dyDescent="0.2">
      <c r="C693" s="46"/>
      <c r="D693" s="47"/>
      <c r="E693" s="48"/>
      <c r="F693" s="49"/>
    </row>
    <row r="694" spans="3:6" ht="14.1" customHeight="1" x14ac:dyDescent="0.2">
      <c r="C694" s="46"/>
      <c r="D694" s="47"/>
      <c r="E694" s="48"/>
      <c r="F694" s="49"/>
    </row>
    <row r="695" spans="3:6" ht="14.1" customHeight="1" x14ac:dyDescent="0.2">
      <c r="C695" s="46"/>
      <c r="D695" s="47"/>
      <c r="E695" s="48"/>
      <c r="F695" s="49"/>
    </row>
    <row r="696" spans="3:6" ht="14.1" customHeight="1" x14ac:dyDescent="0.2">
      <c r="C696" s="46"/>
      <c r="D696" s="47"/>
      <c r="E696" s="48"/>
      <c r="F696" s="49"/>
    </row>
    <row r="697" spans="3:6" ht="14.1" customHeight="1" x14ac:dyDescent="0.2">
      <c r="C697" s="46"/>
      <c r="D697" s="47"/>
      <c r="E697" s="48"/>
      <c r="F697" s="49"/>
    </row>
    <row r="698" spans="3:6" ht="14.1" customHeight="1" x14ac:dyDescent="0.2">
      <c r="C698" s="46"/>
      <c r="D698" s="47"/>
      <c r="E698" s="48"/>
      <c r="F698" s="49"/>
    </row>
    <row r="699" spans="3:6" ht="14.1" customHeight="1" x14ac:dyDescent="0.2">
      <c r="C699" s="46"/>
      <c r="D699" s="47"/>
      <c r="E699" s="48"/>
      <c r="F699" s="49"/>
    </row>
    <row r="700" spans="3:6" ht="14.1" customHeight="1" x14ac:dyDescent="0.2">
      <c r="C700" s="46"/>
      <c r="D700" s="47"/>
      <c r="E700" s="48"/>
      <c r="F700" s="49"/>
    </row>
    <row r="701" spans="3:6" ht="14.1" customHeight="1" x14ac:dyDescent="0.2">
      <c r="C701" s="46"/>
      <c r="D701" s="47"/>
      <c r="E701" s="48"/>
      <c r="F701" s="49"/>
    </row>
    <row r="702" spans="3:6" ht="14.1" customHeight="1" x14ac:dyDescent="0.2">
      <c r="C702" s="46"/>
      <c r="D702" s="47"/>
      <c r="E702" s="48"/>
      <c r="F702" s="49"/>
    </row>
    <row r="703" spans="3:6" ht="14.1" customHeight="1" x14ac:dyDescent="0.2">
      <c r="C703" s="46"/>
      <c r="D703" s="47"/>
      <c r="E703" s="48"/>
      <c r="F703" s="49"/>
    </row>
    <row r="704" spans="3:6" ht="14.1" customHeight="1" x14ac:dyDescent="0.2">
      <c r="C704" s="46"/>
      <c r="D704" s="47"/>
      <c r="E704" s="48"/>
      <c r="F704" s="49"/>
    </row>
    <row r="705" spans="3:6" ht="14.1" customHeight="1" x14ac:dyDescent="0.2">
      <c r="C705" s="46"/>
      <c r="D705" s="47"/>
      <c r="E705" s="48"/>
      <c r="F705" s="49"/>
    </row>
    <row r="706" spans="3:6" ht="14.1" customHeight="1" x14ac:dyDescent="0.2">
      <c r="C706" s="46"/>
      <c r="D706" s="47"/>
      <c r="E706" s="48"/>
      <c r="F706" s="49"/>
    </row>
    <row r="707" spans="3:6" ht="14.1" customHeight="1" x14ac:dyDescent="0.2">
      <c r="C707" s="46"/>
      <c r="D707" s="47"/>
      <c r="E707" s="48"/>
      <c r="F707" s="49"/>
    </row>
    <row r="708" spans="3:6" ht="14.1" customHeight="1" x14ac:dyDescent="0.2">
      <c r="C708" s="46"/>
      <c r="D708" s="47"/>
      <c r="E708" s="48"/>
      <c r="F708" s="49"/>
    </row>
    <row r="709" spans="3:6" ht="14.1" customHeight="1" x14ac:dyDescent="0.2">
      <c r="C709" s="46"/>
      <c r="D709" s="47"/>
      <c r="E709" s="48"/>
      <c r="F709" s="49"/>
    </row>
    <row r="710" spans="3:6" ht="14.1" customHeight="1" x14ac:dyDescent="0.2">
      <c r="C710" s="46"/>
      <c r="D710" s="47"/>
      <c r="E710" s="48"/>
      <c r="F710" s="49"/>
    </row>
    <row r="711" spans="3:6" ht="14.1" customHeight="1" x14ac:dyDescent="0.2">
      <c r="C711" s="46"/>
      <c r="D711" s="47"/>
      <c r="E711" s="48"/>
      <c r="F711" s="49"/>
    </row>
    <row r="712" spans="3:6" ht="14.1" customHeight="1" x14ac:dyDescent="0.2">
      <c r="C712" s="46"/>
      <c r="D712" s="47"/>
      <c r="E712" s="48"/>
      <c r="F712" s="49"/>
    </row>
    <row r="713" spans="3:6" ht="14.1" customHeight="1" x14ac:dyDescent="0.2">
      <c r="C713" s="46"/>
      <c r="D713" s="47"/>
      <c r="E713" s="48"/>
      <c r="F713" s="49"/>
    </row>
    <row r="714" spans="3:6" ht="14.1" customHeight="1" x14ac:dyDescent="0.2">
      <c r="C714" s="46"/>
      <c r="D714" s="47"/>
      <c r="E714" s="48"/>
      <c r="F714" s="49"/>
    </row>
    <row r="715" spans="3:6" ht="14.1" customHeight="1" x14ac:dyDescent="0.2">
      <c r="C715" s="46"/>
      <c r="D715" s="47"/>
      <c r="E715" s="48"/>
      <c r="F715" s="49"/>
    </row>
    <row r="716" spans="3:6" ht="14.1" customHeight="1" x14ac:dyDescent="0.2">
      <c r="C716" s="46"/>
      <c r="D716" s="47"/>
      <c r="E716" s="48"/>
      <c r="F716" s="49"/>
    </row>
    <row r="717" spans="3:6" ht="14.1" customHeight="1" x14ac:dyDescent="0.2">
      <c r="C717" s="46"/>
      <c r="D717" s="47"/>
      <c r="E717" s="48"/>
      <c r="F717" s="49"/>
    </row>
    <row r="718" spans="3:6" ht="14.1" customHeight="1" x14ac:dyDescent="0.2">
      <c r="C718" s="46"/>
      <c r="D718" s="47"/>
      <c r="E718" s="48"/>
      <c r="F718" s="49"/>
    </row>
    <row r="719" spans="3:6" ht="14.1" customHeight="1" x14ac:dyDescent="0.2">
      <c r="C719" s="46"/>
      <c r="D719" s="47"/>
      <c r="E719" s="48"/>
      <c r="F719" s="49"/>
    </row>
    <row r="720" spans="3:6" ht="14.1" customHeight="1" x14ac:dyDescent="0.2">
      <c r="C720" s="46"/>
      <c r="D720" s="47"/>
      <c r="E720" s="48"/>
      <c r="F720" s="49"/>
    </row>
    <row r="721" spans="3:6" ht="14.1" customHeight="1" x14ac:dyDescent="0.2">
      <c r="C721" s="46"/>
      <c r="D721" s="47"/>
      <c r="E721" s="48"/>
      <c r="F721" s="49"/>
    </row>
    <row r="722" spans="3:6" ht="14.1" customHeight="1" x14ac:dyDescent="0.2">
      <c r="C722" s="46"/>
      <c r="D722" s="47"/>
      <c r="E722" s="48"/>
      <c r="F722" s="49"/>
    </row>
    <row r="723" spans="3:6" ht="14.1" customHeight="1" x14ac:dyDescent="0.2">
      <c r="C723" s="46"/>
      <c r="D723" s="47"/>
      <c r="E723" s="48"/>
      <c r="F723" s="49"/>
    </row>
    <row r="724" spans="3:6" ht="14.1" customHeight="1" x14ac:dyDescent="0.2">
      <c r="C724" s="46"/>
      <c r="D724" s="47"/>
      <c r="E724" s="48"/>
      <c r="F724" s="49"/>
    </row>
    <row r="725" spans="3:6" ht="14.1" customHeight="1" x14ac:dyDescent="0.2">
      <c r="C725" s="46"/>
      <c r="D725" s="47"/>
      <c r="E725" s="48"/>
      <c r="F725" s="49"/>
    </row>
    <row r="726" spans="3:6" ht="14.1" customHeight="1" x14ac:dyDescent="0.2">
      <c r="C726" s="46"/>
      <c r="D726" s="47"/>
      <c r="E726" s="48"/>
      <c r="F726" s="49"/>
    </row>
    <row r="727" spans="3:6" ht="14.1" customHeight="1" x14ac:dyDescent="0.2">
      <c r="C727" s="46"/>
      <c r="D727" s="47"/>
      <c r="E727" s="48"/>
      <c r="F727" s="49"/>
    </row>
    <row r="728" spans="3:6" ht="14.1" customHeight="1" x14ac:dyDescent="0.2">
      <c r="C728" s="46"/>
      <c r="D728" s="47"/>
      <c r="E728" s="48"/>
      <c r="F728" s="49"/>
    </row>
    <row r="729" spans="3:6" ht="14.1" customHeight="1" x14ac:dyDescent="0.2">
      <c r="C729" s="46"/>
      <c r="D729" s="47"/>
      <c r="E729" s="48"/>
      <c r="F729" s="49"/>
    </row>
    <row r="730" spans="3:6" ht="14.1" customHeight="1" x14ac:dyDescent="0.2">
      <c r="C730" s="46"/>
      <c r="D730" s="47"/>
      <c r="E730" s="48"/>
      <c r="F730" s="49"/>
    </row>
    <row r="731" spans="3:6" ht="14.1" customHeight="1" x14ac:dyDescent="0.2">
      <c r="C731" s="46"/>
      <c r="D731" s="47"/>
      <c r="E731" s="48"/>
      <c r="F731" s="49"/>
    </row>
    <row r="732" spans="3:6" ht="14.1" customHeight="1" x14ac:dyDescent="0.2">
      <c r="C732" s="46"/>
      <c r="D732" s="47"/>
      <c r="E732" s="48"/>
      <c r="F732" s="49"/>
    </row>
    <row r="733" spans="3:6" ht="14.1" customHeight="1" x14ac:dyDescent="0.2">
      <c r="C733" s="46"/>
      <c r="D733" s="47"/>
      <c r="E733" s="48"/>
      <c r="F733" s="49"/>
    </row>
    <row r="734" spans="3:6" ht="14.1" customHeight="1" x14ac:dyDescent="0.2">
      <c r="C734" s="46"/>
      <c r="D734" s="47"/>
      <c r="E734" s="48"/>
      <c r="F734" s="49"/>
    </row>
    <row r="735" spans="3:6" ht="14.1" customHeight="1" x14ac:dyDescent="0.2">
      <c r="C735" s="46"/>
      <c r="D735" s="47"/>
      <c r="E735" s="48"/>
      <c r="F735" s="49"/>
    </row>
    <row r="736" spans="3:6" ht="14.1" customHeight="1" x14ac:dyDescent="0.2">
      <c r="C736" s="46"/>
      <c r="D736" s="47"/>
      <c r="E736" s="48"/>
      <c r="F736" s="49"/>
    </row>
    <row r="737" spans="3:6" ht="14.1" customHeight="1" x14ac:dyDescent="0.2">
      <c r="C737" s="46"/>
      <c r="D737" s="47"/>
      <c r="E737" s="48"/>
      <c r="F737" s="49"/>
    </row>
    <row r="738" spans="3:6" ht="14.1" customHeight="1" x14ac:dyDescent="0.2">
      <c r="C738" s="46"/>
      <c r="D738" s="47"/>
      <c r="E738" s="48"/>
      <c r="F738" s="49"/>
    </row>
    <row r="739" spans="3:6" ht="14.1" customHeight="1" x14ac:dyDescent="0.2">
      <c r="C739" s="46"/>
      <c r="D739" s="47"/>
      <c r="E739" s="48"/>
      <c r="F739" s="49"/>
    </row>
    <row r="740" spans="3:6" ht="14.1" customHeight="1" x14ac:dyDescent="0.2">
      <c r="C740" s="46"/>
      <c r="D740" s="47"/>
      <c r="E740" s="48"/>
      <c r="F740" s="49"/>
    </row>
    <row r="741" spans="3:6" ht="14.1" customHeight="1" x14ac:dyDescent="0.2">
      <c r="C741" s="46"/>
      <c r="D741" s="47"/>
      <c r="E741" s="48"/>
      <c r="F741" s="49"/>
    </row>
    <row r="742" spans="3:6" ht="14.1" customHeight="1" x14ac:dyDescent="0.2">
      <c r="C742" s="46"/>
      <c r="D742" s="47"/>
      <c r="E742" s="48"/>
      <c r="F742" s="49"/>
    </row>
    <row r="743" spans="3:6" ht="14.1" customHeight="1" x14ac:dyDescent="0.2">
      <c r="C743" s="46"/>
      <c r="D743" s="47"/>
      <c r="E743" s="48"/>
      <c r="F743" s="49"/>
    </row>
    <row r="744" spans="3:6" ht="14.1" customHeight="1" x14ac:dyDescent="0.2">
      <c r="C744" s="46"/>
      <c r="D744" s="47"/>
      <c r="E744" s="48"/>
      <c r="F744" s="49"/>
    </row>
    <row r="745" spans="3:6" ht="14.1" customHeight="1" x14ac:dyDescent="0.2">
      <c r="C745" s="46"/>
      <c r="D745" s="47"/>
      <c r="E745" s="48"/>
      <c r="F745" s="49"/>
    </row>
    <row r="746" spans="3:6" ht="14.1" customHeight="1" x14ac:dyDescent="0.2">
      <c r="C746" s="46"/>
      <c r="D746" s="47"/>
      <c r="E746" s="48"/>
      <c r="F746" s="49"/>
    </row>
    <row r="747" spans="3:6" ht="14.1" customHeight="1" x14ac:dyDescent="0.2">
      <c r="C747" s="46"/>
      <c r="D747" s="47"/>
      <c r="E747" s="48"/>
      <c r="F747" s="49"/>
    </row>
    <row r="748" spans="3:6" ht="14.1" customHeight="1" x14ac:dyDescent="0.2">
      <c r="C748" s="46"/>
      <c r="D748" s="47"/>
      <c r="E748" s="48"/>
      <c r="F748" s="49"/>
    </row>
    <row r="749" spans="3:6" ht="14.1" customHeight="1" x14ac:dyDescent="0.2">
      <c r="C749" s="46"/>
      <c r="D749" s="47"/>
      <c r="E749" s="48"/>
      <c r="F749" s="49"/>
    </row>
    <row r="750" spans="3:6" ht="14.1" customHeight="1" x14ac:dyDescent="0.2">
      <c r="C750" s="46"/>
      <c r="D750" s="47"/>
      <c r="E750" s="48"/>
      <c r="F750" s="49"/>
    </row>
    <row r="751" spans="3:6" ht="14.1" customHeight="1" x14ac:dyDescent="0.2">
      <c r="C751" s="46"/>
      <c r="D751" s="47"/>
      <c r="E751" s="48"/>
      <c r="F751" s="49"/>
    </row>
    <row r="752" spans="3:6" ht="14.1" customHeight="1" x14ac:dyDescent="0.2">
      <c r="C752" s="46"/>
      <c r="D752" s="47"/>
      <c r="E752" s="48"/>
      <c r="F752" s="49"/>
    </row>
    <row r="753" spans="3:6" ht="14.1" customHeight="1" x14ac:dyDescent="0.2">
      <c r="C753" s="46"/>
      <c r="D753" s="47"/>
      <c r="E753" s="48"/>
      <c r="F753" s="49"/>
    </row>
    <row r="754" spans="3:6" ht="14.1" customHeight="1" x14ac:dyDescent="0.2">
      <c r="C754" s="46"/>
      <c r="D754" s="47"/>
      <c r="E754" s="48"/>
      <c r="F754" s="49"/>
    </row>
    <row r="755" spans="3:6" ht="14.1" customHeight="1" x14ac:dyDescent="0.2">
      <c r="C755" s="46"/>
      <c r="D755" s="47"/>
      <c r="E755" s="48"/>
      <c r="F755" s="49"/>
    </row>
    <row r="756" spans="3:6" ht="14.1" customHeight="1" x14ac:dyDescent="0.2">
      <c r="C756" s="46"/>
      <c r="D756" s="47"/>
      <c r="E756" s="48"/>
      <c r="F756" s="49"/>
    </row>
    <row r="757" spans="3:6" ht="14.1" customHeight="1" x14ac:dyDescent="0.2">
      <c r="C757" s="46"/>
      <c r="D757" s="47"/>
      <c r="E757" s="48"/>
      <c r="F757" s="49"/>
    </row>
    <row r="758" spans="3:6" ht="14.1" customHeight="1" x14ac:dyDescent="0.2">
      <c r="C758" s="46"/>
      <c r="D758" s="47"/>
      <c r="E758" s="48"/>
      <c r="F758" s="49"/>
    </row>
    <row r="759" spans="3:6" ht="14.1" customHeight="1" x14ac:dyDescent="0.2">
      <c r="C759" s="46"/>
      <c r="D759" s="47"/>
      <c r="E759" s="48"/>
      <c r="F759" s="49"/>
    </row>
    <row r="760" spans="3:6" ht="14.1" customHeight="1" x14ac:dyDescent="0.2">
      <c r="C760" s="46"/>
      <c r="D760" s="47"/>
      <c r="E760" s="48"/>
      <c r="F760" s="49"/>
    </row>
    <row r="761" spans="3:6" ht="14.1" customHeight="1" x14ac:dyDescent="0.2">
      <c r="C761" s="46"/>
      <c r="D761" s="47"/>
      <c r="E761" s="48"/>
      <c r="F761" s="49"/>
    </row>
    <row r="762" spans="3:6" ht="14.1" customHeight="1" x14ac:dyDescent="0.2">
      <c r="C762" s="46"/>
      <c r="D762" s="47"/>
      <c r="E762" s="48"/>
      <c r="F762" s="49"/>
    </row>
    <row r="763" spans="3:6" ht="14.1" customHeight="1" x14ac:dyDescent="0.2">
      <c r="C763" s="46"/>
      <c r="D763" s="47"/>
      <c r="E763" s="48"/>
      <c r="F763" s="49"/>
    </row>
    <row r="764" spans="3:6" ht="14.1" customHeight="1" x14ac:dyDescent="0.2">
      <c r="C764" s="46"/>
      <c r="D764" s="47"/>
      <c r="E764" s="48"/>
      <c r="F764" s="49"/>
    </row>
    <row r="765" spans="3:6" ht="14.1" customHeight="1" x14ac:dyDescent="0.2">
      <c r="C765" s="46"/>
      <c r="D765" s="47"/>
      <c r="E765" s="48"/>
      <c r="F765" s="49"/>
    </row>
    <row r="766" spans="3:6" ht="14.1" customHeight="1" x14ac:dyDescent="0.2">
      <c r="C766" s="46"/>
      <c r="D766" s="47"/>
      <c r="E766" s="48"/>
      <c r="F766" s="49"/>
    </row>
    <row r="767" spans="3:6" ht="14.1" customHeight="1" x14ac:dyDescent="0.2">
      <c r="C767" s="46"/>
      <c r="D767" s="47"/>
      <c r="E767" s="48"/>
      <c r="F767" s="49"/>
    </row>
    <row r="768" spans="3:6" ht="14.1" customHeight="1" x14ac:dyDescent="0.2">
      <c r="C768" s="46"/>
      <c r="D768" s="47"/>
      <c r="E768" s="48"/>
      <c r="F768" s="49"/>
    </row>
    <row r="769" spans="3:6" ht="14.1" customHeight="1" x14ac:dyDescent="0.2">
      <c r="C769" s="46"/>
      <c r="D769" s="47"/>
      <c r="E769" s="48"/>
      <c r="F769" s="49"/>
    </row>
    <row r="770" spans="3:6" ht="14.1" customHeight="1" x14ac:dyDescent="0.2">
      <c r="C770" s="46"/>
      <c r="D770" s="47"/>
      <c r="E770" s="48"/>
      <c r="F770" s="49"/>
    </row>
    <row r="771" spans="3:6" ht="14.1" customHeight="1" x14ac:dyDescent="0.2">
      <c r="C771" s="46"/>
      <c r="D771" s="47"/>
      <c r="E771" s="48"/>
      <c r="F771" s="49"/>
    </row>
    <row r="772" spans="3:6" ht="14.1" customHeight="1" x14ac:dyDescent="0.2">
      <c r="C772" s="46"/>
      <c r="D772" s="47"/>
      <c r="E772" s="48"/>
      <c r="F772" s="49"/>
    </row>
    <row r="773" spans="3:6" ht="14.1" customHeight="1" x14ac:dyDescent="0.2">
      <c r="C773" s="46"/>
      <c r="D773" s="47"/>
      <c r="E773" s="48"/>
      <c r="F773" s="49"/>
    </row>
    <row r="774" spans="3:6" ht="14.1" customHeight="1" x14ac:dyDescent="0.2">
      <c r="C774" s="46"/>
      <c r="D774" s="47"/>
      <c r="E774" s="48"/>
      <c r="F774" s="49"/>
    </row>
    <row r="775" spans="3:6" ht="14.1" customHeight="1" x14ac:dyDescent="0.2">
      <c r="C775" s="46"/>
      <c r="D775" s="47"/>
      <c r="E775" s="48"/>
      <c r="F775" s="49"/>
    </row>
    <row r="776" spans="3:6" ht="14.1" customHeight="1" x14ac:dyDescent="0.2">
      <c r="C776" s="46"/>
      <c r="D776" s="47"/>
      <c r="E776" s="48"/>
      <c r="F776" s="49"/>
    </row>
    <row r="777" spans="3:6" ht="14.1" customHeight="1" x14ac:dyDescent="0.2">
      <c r="C777" s="46"/>
      <c r="D777" s="47"/>
      <c r="E777" s="48"/>
      <c r="F777" s="49"/>
    </row>
    <row r="778" spans="3:6" ht="14.1" customHeight="1" x14ac:dyDescent="0.2">
      <c r="C778" s="46"/>
      <c r="D778" s="47"/>
      <c r="E778" s="48"/>
      <c r="F778" s="49"/>
    </row>
    <row r="779" spans="3:6" ht="14.1" customHeight="1" x14ac:dyDescent="0.2">
      <c r="C779" s="46"/>
      <c r="D779" s="47"/>
      <c r="E779" s="48"/>
      <c r="F779" s="49"/>
    </row>
    <row r="780" spans="3:6" ht="14.1" customHeight="1" x14ac:dyDescent="0.2">
      <c r="C780" s="46"/>
      <c r="D780" s="47"/>
      <c r="E780" s="48"/>
      <c r="F780" s="49"/>
    </row>
    <row r="781" spans="3:6" ht="14.1" customHeight="1" x14ac:dyDescent="0.2">
      <c r="C781" s="46"/>
      <c r="D781" s="47"/>
      <c r="E781" s="48"/>
      <c r="F781" s="49"/>
    </row>
    <row r="782" spans="3:6" ht="14.1" customHeight="1" x14ac:dyDescent="0.2">
      <c r="C782" s="46"/>
      <c r="D782" s="47"/>
      <c r="E782" s="48"/>
      <c r="F782" s="49"/>
    </row>
    <row r="783" spans="3:6" ht="14.1" customHeight="1" x14ac:dyDescent="0.2">
      <c r="C783" s="46"/>
      <c r="D783" s="47"/>
      <c r="E783" s="48"/>
      <c r="F783" s="49"/>
    </row>
    <row r="784" spans="3:6" ht="14.1" customHeight="1" x14ac:dyDescent="0.2">
      <c r="C784" s="46"/>
      <c r="D784" s="47"/>
      <c r="E784" s="48"/>
      <c r="F784" s="49"/>
    </row>
    <row r="785" spans="3:6" ht="14.1" customHeight="1" x14ac:dyDescent="0.2">
      <c r="C785" s="46"/>
      <c r="D785" s="47"/>
      <c r="E785" s="48"/>
      <c r="F785" s="49"/>
    </row>
    <row r="786" spans="3:6" ht="14.1" customHeight="1" x14ac:dyDescent="0.2">
      <c r="C786" s="46"/>
      <c r="D786" s="47"/>
      <c r="E786" s="48"/>
      <c r="F786" s="49"/>
    </row>
    <row r="787" spans="3:6" ht="14.1" customHeight="1" x14ac:dyDescent="0.2">
      <c r="C787" s="46"/>
      <c r="D787" s="47"/>
      <c r="E787" s="48"/>
      <c r="F787" s="49"/>
    </row>
    <row r="788" spans="3:6" ht="14.1" customHeight="1" x14ac:dyDescent="0.2">
      <c r="C788" s="46"/>
      <c r="D788" s="47"/>
      <c r="E788" s="48"/>
      <c r="F788" s="49"/>
    </row>
    <row r="789" spans="3:6" ht="14.1" customHeight="1" x14ac:dyDescent="0.2">
      <c r="C789" s="46"/>
      <c r="D789" s="47"/>
      <c r="E789" s="48"/>
      <c r="F789" s="49"/>
    </row>
    <row r="790" spans="3:6" ht="14.1" customHeight="1" x14ac:dyDescent="0.2">
      <c r="C790" s="46"/>
      <c r="D790" s="47"/>
      <c r="E790" s="48"/>
      <c r="F790" s="49"/>
    </row>
    <row r="791" spans="3:6" ht="14.1" customHeight="1" x14ac:dyDescent="0.2">
      <c r="C791" s="46"/>
      <c r="D791" s="47"/>
      <c r="E791" s="48"/>
      <c r="F791" s="49"/>
    </row>
    <row r="792" spans="3:6" ht="14.1" customHeight="1" x14ac:dyDescent="0.2">
      <c r="C792" s="46"/>
      <c r="D792" s="47"/>
      <c r="E792" s="48"/>
      <c r="F792" s="49"/>
    </row>
    <row r="793" spans="3:6" ht="14.1" customHeight="1" x14ac:dyDescent="0.2">
      <c r="C793" s="46"/>
      <c r="D793" s="47"/>
      <c r="E793" s="48"/>
      <c r="F793" s="49"/>
    </row>
    <row r="794" spans="3:6" ht="14.1" customHeight="1" x14ac:dyDescent="0.2">
      <c r="C794" s="46"/>
      <c r="D794" s="47"/>
      <c r="E794" s="48"/>
      <c r="F794" s="49"/>
    </row>
    <row r="795" spans="3:6" ht="14.1" customHeight="1" x14ac:dyDescent="0.2">
      <c r="C795" s="46"/>
      <c r="D795" s="47"/>
      <c r="E795" s="48"/>
      <c r="F795" s="49"/>
    </row>
    <row r="796" spans="3:6" ht="14.1" customHeight="1" x14ac:dyDescent="0.2">
      <c r="C796" s="46"/>
      <c r="D796" s="47"/>
      <c r="E796" s="48"/>
      <c r="F796" s="49"/>
    </row>
    <row r="797" spans="3:6" ht="14.1" customHeight="1" x14ac:dyDescent="0.2">
      <c r="C797" s="46"/>
      <c r="D797" s="47"/>
      <c r="E797" s="48"/>
      <c r="F797" s="49"/>
    </row>
    <row r="798" spans="3:6" ht="14.1" customHeight="1" x14ac:dyDescent="0.2">
      <c r="C798" s="46"/>
      <c r="D798" s="47"/>
      <c r="E798" s="48"/>
      <c r="F798" s="49"/>
    </row>
    <row r="799" spans="3:6" ht="14.1" customHeight="1" x14ac:dyDescent="0.2">
      <c r="C799" s="46"/>
      <c r="D799" s="47"/>
      <c r="E799" s="48"/>
      <c r="F799" s="49"/>
    </row>
    <row r="800" spans="3:6" ht="14.1" customHeight="1" x14ac:dyDescent="0.2">
      <c r="C800" s="46"/>
      <c r="D800" s="47"/>
      <c r="E800" s="48"/>
      <c r="F800" s="49"/>
    </row>
    <row r="801" spans="3:6" ht="14.1" customHeight="1" x14ac:dyDescent="0.2">
      <c r="C801" s="46"/>
      <c r="D801" s="47"/>
      <c r="E801" s="48"/>
      <c r="F801" s="49"/>
    </row>
    <row r="802" spans="3:6" ht="14.1" customHeight="1" x14ac:dyDescent="0.2">
      <c r="C802" s="46"/>
      <c r="D802" s="47"/>
      <c r="E802" s="48"/>
      <c r="F802" s="49"/>
    </row>
    <row r="803" spans="3:6" ht="14.1" customHeight="1" x14ac:dyDescent="0.2">
      <c r="C803" s="46"/>
      <c r="D803" s="47"/>
      <c r="E803" s="48"/>
      <c r="F803" s="49"/>
    </row>
    <row r="804" spans="3:6" ht="14.1" customHeight="1" x14ac:dyDescent="0.2">
      <c r="C804" s="46"/>
      <c r="D804" s="47"/>
      <c r="E804" s="48"/>
      <c r="F804" s="49"/>
    </row>
    <row r="805" spans="3:6" ht="14.1" customHeight="1" x14ac:dyDescent="0.2">
      <c r="C805" s="46"/>
      <c r="D805" s="47"/>
      <c r="E805" s="48"/>
      <c r="F805" s="49"/>
    </row>
    <row r="806" spans="3:6" ht="14.1" customHeight="1" x14ac:dyDescent="0.2">
      <c r="C806" s="46"/>
      <c r="D806" s="47"/>
      <c r="E806" s="48"/>
      <c r="F806" s="49"/>
    </row>
    <row r="807" spans="3:6" ht="14.1" customHeight="1" x14ac:dyDescent="0.2">
      <c r="C807" s="46"/>
      <c r="D807" s="47"/>
      <c r="E807" s="48"/>
      <c r="F807" s="49"/>
    </row>
    <row r="808" spans="3:6" ht="14.1" customHeight="1" x14ac:dyDescent="0.2">
      <c r="C808" s="46"/>
      <c r="D808" s="47"/>
      <c r="E808" s="48"/>
      <c r="F808" s="49"/>
    </row>
    <row r="809" spans="3:6" ht="14.1" customHeight="1" x14ac:dyDescent="0.2">
      <c r="C809" s="46"/>
      <c r="D809" s="47"/>
      <c r="E809" s="48"/>
      <c r="F809" s="49"/>
    </row>
    <row r="810" spans="3:6" ht="14.1" customHeight="1" x14ac:dyDescent="0.2">
      <c r="C810" s="46"/>
      <c r="D810" s="47"/>
      <c r="E810" s="48"/>
      <c r="F810" s="49"/>
    </row>
    <row r="811" spans="3:6" ht="14.1" customHeight="1" x14ac:dyDescent="0.2">
      <c r="C811" s="46"/>
      <c r="D811" s="47"/>
      <c r="E811" s="48"/>
      <c r="F811" s="49"/>
    </row>
    <row r="812" spans="3:6" ht="14.1" customHeight="1" x14ac:dyDescent="0.2">
      <c r="C812" s="46"/>
      <c r="D812" s="47"/>
      <c r="E812" s="48"/>
      <c r="F812" s="49"/>
    </row>
    <row r="813" spans="3:6" ht="14.1" customHeight="1" x14ac:dyDescent="0.2">
      <c r="C813" s="46"/>
      <c r="D813" s="47"/>
      <c r="E813" s="48"/>
      <c r="F813" s="49"/>
    </row>
    <row r="814" spans="3:6" ht="14.1" customHeight="1" x14ac:dyDescent="0.2">
      <c r="C814" s="46"/>
      <c r="D814" s="47"/>
      <c r="E814" s="48"/>
      <c r="F814" s="49"/>
    </row>
    <row r="815" spans="3:6" ht="14.1" customHeight="1" x14ac:dyDescent="0.2">
      <c r="C815" s="46"/>
      <c r="D815" s="47"/>
      <c r="E815" s="48"/>
      <c r="F815" s="49"/>
    </row>
    <row r="816" spans="3:6" ht="14.1" customHeight="1" x14ac:dyDescent="0.2">
      <c r="C816" s="46"/>
      <c r="D816" s="47"/>
      <c r="E816" s="48"/>
      <c r="F816" s="49"/>
    </row>
    <row r="817" spans="3:6" ht="14.1" customHeight="1" x14ac:dyDescent="0.2">
      <c r="C817" s="46"/>
      <c r="D817" s="47"/>
      <c r="E817" s="48"/>
      <c r="F817" s="49"/>
    </row>
    <row r="818" spans="3:6" ht="14.1" customHeight="1" x14ac:dyDescent="0.2">
      <c r="C818" s="46"/>
      <c r="D818" s="47"/>
      <c r="E818" s="48"/>
      <c r="F818" s="49"/>
    </row>
    <row r="819" spans="3:6" ht="14.1" customHeight="1" x14ac:dyDescent="0.2">
      <c r="C819" s="46"/>
      <c r="D819" s="47"/>
      <c r="E819" s="48"/>
      <c r="F819" s="49"/>
    </row>
    <row r="820" spans="3:6" ht="14.1" customHeight="1" x14ac:dyDescent="0.2">
      <c r="C820" s="46"/>
      <c r="D820" s="47"/>
      <c r="E820" s="48"/>
      <c r="F820" s="49"/>
    </row>
    <row r="821" spans="3:6" ht="14.1" customHeight="1" x14ac:dyDescent="0.2">
      <c r="C821" s="46"/>
      <c r="D821" s="47"/>
      <c r="E821" s="48"/>
      <c r="F821" s="49"/>
    </row>
    <row r="822" spans="3:6" ht="14.1" customHeight="1" x14ac:dyDescent="0.2">
      <c r="C822" s="46"/>
      <c r="D822" s="47"/>
      <c r="E822" s="48"/>
      <c r="F822" s="49"/>
    </row>
    <row r="823" spans="3:6" ht="14.1" customHeight="1" x14ac:dyDescent="0.2">
      <c r="C823" s="46"/>
      <c r="D823" s="47"/>
      <c r="E823" s="48"/>
      <c r="F823" s="49"/>
    </row>
    <row r="824" spans="3:6" ht="14.1" customHeight="1" x14ac:dyDescent="0.2">
      <c r="C824" s="46"/>
      <c r="D824" s="47"/>
      <c r="E824" s="48"/>
      <c r="F824" s="49"/>
    </row>
    <row r="825" spans="3:6" ht="14.1" customHeight="1" x14ac:dyDescent="0.2">
      <c r="C825" s="46"/>
      <c r="D825" s="47"/>
      <c r="E825" s="48"/>
      <c r="F825" s="49"/>
    </row>
    <row r="826" spans="3:6" ht="14.1" customHeight="1" x14ac:dyDescent="0.2">
      <c r="C826" s="46"/>
      <c r="D826" s="47"/>
      <c r="E826" s="48"/>
      <c r="F826" s="49"/>
    </row>
    <row r="827" spans="3:6" ht="14.1" customHeight="1" x14ac:dyDescent="0.2">
      <c r="C827" s="46"/>
      <c r="D827" s="47"/>
      <c r="E827" s="48"/>
      <c r="F827" s="49"/>
    </row>
    <row r="828" spans="3:6" ht="14.1" customHeight="1" x14ac:dyDescent="0.2">
      <c r="C828" s="46"/>
      <c r="D828" s="47"/>
      <c r="E828" s="48"/>
      <c r="F828" s="49"/>
    </row>
    <row r="829" spans="3:6" ht="14.1" customHeight="1" x14ac:dyDescent="0.2">
      <c r="C829" s="46"/>
      <c r="D829" s="47"/>
      <c r="E829" s="48"/>
      <c r="F829" s="49"/>
    </row>
    <row r="830" spans="3:6" ht="14.1" customHeight="1" x14ac:dyDescent="0.2">
      <c r="C830" s="46"/>
      <c r="D830" s="47"/>
      <c r="E830" s="48"/>
      <c r="F830" s="49"/>
    </row>
    <row r="831" spans="3:6" ht="14.1" customHeight="1" x14ac:dyDescent="0.2">
      <c r="C831" s="46"/>
      <c r="D831" s="47"/>
      <c r="E831" s="48"/>
      <c r="F831" s="49"/>
    </row>
    <row r="832" spans="3:6" ht="14.1" customHeight="1" x14ac:dyDescent="0.2">
      <c r="C832" s="46"/>
      <c r="D832" s="47"/>
      <c r="E832" s="48"/>
      <c r="F832" s="49"/>
    </row>
    <row r="833" spans="3:6" ht="14.1" customHeight="1" x14ac:dyDescent="0.2">
      <c r="C833" s="46"/>
      <c r="D833" s="47"/>
      <c r="E833" s="48"/>
      <c r="F833" s="49"/>
    </row>
    <row r="834" spans="3:6" ht="14.1" customHeight="1" x14ac:dyDescent="0.2">
      <c r="C834" s="46"/>
      <c r="D834" s="47"/>
      <c r="E834" s="48"/>
      <c r="F834" s="49"/>
    </row>
    <row r="835" spans="3:6" ht="14.1" customHeight="1" x14ac:dyDescent="0.2">
      <c r="C835" s="46"/>
      <c r="D835" s="47"/>
      <c r="E835" s="48"/>
      <c r="F835" s="49"/>
    </row>
    <row r="836" spans="3:6" ht="14.1" customHeight="1" x14ac:dyDescent="0.2">
      <c r="C836" s="46"/>
      <c r="D836" s="47"/>
      <c r="E836" s="48"/>
      <c r="F836" s="49"/>
    </row>
    <row r="837" spans="3:6" ht="14.1" customHeight="1" x14ac:dyDescent="0.2">
      <c r="C837" s="46"/>
      <c r="D837" s="47"/>
      <c r="E837" s="48"/>
      <c r="F837" s="49"/>
    </row>
    <row r="838" spans="3:6" ht="14.1" customHeight="1" x14ac:dyDescent="0.2">
      <c r="C838" s="46"/>
      <c r="D838" s="47"/>
      <c r="E838" s="48"/>
      <c r="F838" s="49"/>
    </row>
    <row r="839" spans="3:6" ht="14.1" customHeight="1" x14ac:dyDescent="0.2">
      <c r="C839" s="46"/>
      <c r="D839" s="47"/>
      <c r="E839" s="48"/>
      <c r="F839" s="49"/>
    </row>
    <row r="840" spans="3:6" ht="14.1" customHeight="1" x14ac:dyDescent="0.2">
      <c r="C840" s="46"/>
      <c r="D840" s="47"/>
      <c r="E840" s="48"/>
      <c r="F840" s="49"/>
    </row>
    <row r="841" spans="3:6" ht="14.1" customHeight="1" x14ac:dyDescent="0.2">
      <c r="C841" s="46"/>
      <c r="D841" s="47"/>
      <c r="E841" s="48"/>
      <c r="F841" s="49"/>
    </row>
    <row r="842" spans="3:6" ht="14.1" customHeight="1" x14ac:dyDescent="0.2">
      <c r="C842" s="46"/>
      <c r="D842" s="47"/>
      <c r="E842" s="48"/>
      <c r="F842" s="49"/>
    </row>
    <row r="843" spans="3:6" ht="14.1" customHeight="1" x14ac:dyDescent="0.2">
      <c r="C843" s="46"/>
      <c r="D843" s="47"/>
      <c r="E843" s="48"/>
      <c r="F843" s="49"/>
    </row>
    <row r="844" spans="3:6" ht="14.1" customHeight="1" x14ac:dyDescent="0.2">
      <c r="C844" s="46"/>
      <c r="D844" s="47"/>
      <c r="E844" s="48"/>
      <c r="F844" s="49"/>
    </row>
    <row r="845" spans="3:6" ht="14.1" customHeight="1" x14ac:dyDescent="0.2">
      <c r="C845" s="46"/>
      <c r="D845" s="47"/>
      <c r="E845" s="48"/>
      <c r="F845" s="49"/>
    </row>
    <row r="846" spans="3:6" ht="14.1" customHeight="1" x14ac:dyDescent="0.2">
      <c r="C846" s="46"/>
      <c r="D846" s="47"/>
      <c r="E846" s="48"/>
      <c r="F846" s="49"/>
    </row>
    <row r="847" spans="3:6" ht="14.1" customHeight="1" x14ac:dyDescent="0.2">
      <c r="C847" s="46"/>
      <c r="D847" s="47"/>
      <c r="E847" s="48"/>
      <c r="F847" s="49"/>
    </row>
    <row r="848" spans="3:6" ht="14.1" customHeight="1" x14ac:dyDescent="0.2">
      <c r="C848" s="46"/>
      <c r="D848" s="47"/>
      <c r="E848" s="48"/>
      <c r="F848" s="49"/>
    </row>
    <row r="849" spans="3:6" ht="14.1" customHeight="1" x14ac:dyDescent="0.2">
      <c r="C849" s="46"/>
      <c r="D849" s="47"/>
      <c r="E849" s="48"/>
      <c r="F849" s="49"/>
    </row>
    <row r="850" spans="3:6" ht="14.1" customHeight="1" x14ac:dyDescent="0.2">
      <c r="C850" s="46"/>
      <c r="D850" s="47"/>
      <c r="E850" s="48"/>
      <c r="F850" s="49"/>
    </row>
    <row r="851" spans="3:6" ht="14.1" customHeight="1" x14ac:dyDescent="0.2">
      <c r="C851" s="46"/>
      <c r="D851" s="47"/>
      <c r="E851" s="48"/>
      <c r="F851" s="49"/>
    </row>
    <row r="852" spans="3:6" ht="14.1" customHeight="1" x14ac:dyDescent="0.2">
      <c r="C852" s="46"/>
      <c r="D852" s="47"/>
      <c r="E852" s="48"/>
      <c r="F852" s="49"/>
    </row>
    <row r="853" spans="3:6" ht="14.1" customHeight="1" x14ac:dyDescent="0.2">
      <c r="C853" s="46"/>
      <c r="D853" s="47"/>
      <c r="E853" s="48"/>
      <c r="F853" s="49"/>
    </row>
    <row r="854" spans="3:6" ht="14.1" customHeight="1" x14ac:dyDescent="0.2">
      <c r="C854" s="46"/>
      <c r="D854" s="47"/>
      <c r="E854" s="48"/>
      <c r="F854" s="49"/>
    </row>
    <row r="855" spans="3:6" ht="14.1" customHeight="1" x14ac:dyDescent="0.2">
      <c r="C855" s="46"/>
      <c r="D855" s="47"/>
      <c r="E855" s="48"/>
      <c r="F855" s="49"/>
    </row>
    <row r="856" spans="3:6" ht="14.1" customHeight="1" x14ac:dyDescent="0.2">
      <c r="C856" s="46"/>
      <c r="D856" s="47"/>
      <c r="E856" s="48"/>
      <c r="F856" s="49"/>
    </row>
    <row r="857" spans="3:6" ht="14.1" customHeight="1" x14ac:dyDescent="0.2">
      <c r="C857" s="46"/>
      <c r="D857" s="47"/>
      <c r="E857" s="48"/>
      <c r="F857" s="49"/>
    </row>
    <row r="858" spans="3:6" ht="14.1" customHeight="1" x14ac:dyDescent="0.2">
      <c r="C858" s="46"/>
      <c r="D858" s="47"/>
      <c r="E858" s="48"/>
      <c r="F858" s="49"/>
    </row>
    <row r="859" spans="3:6" ht="14.1" customHeight="1" x14ac:dyDescent="0.2">
      <c r="C859" s="46"/>
      <c r="D859" s="47"/>
      <c r="E859" s="48"/>
      <c r="F859" s="49"/>
    </row>
    <row r="860" spans="3:6" ht="14.1" customHeight="1" x14ac:dyDescent="0.2">
      <c r="C860" s="46"/>
      <c r="D860" s="47"/>
      <c r="E860" s="48"/>
      <c r="F860" s="49"/>
    </row>
    <row r="861" spans="3:6" ht="14.1" customHeight="1" x14ac:dyDescent="0.2">
      <c r="C861" s="46"/>
      <c r="D861" s="47"/>
      <c r="E861" s="48"/>
      <c r="F861" s="49"/>
    </row>
    <row r="862" spans="3:6" ht="14.1" customHeight="1" x14ac:dyDescent="0.2">
      <c r="C862" s="46"/>
      <c r="D862" s="47"/>
      <c r="E862" s="48"/>
      <c r="F862" s="49"/>
    </row>
    <row r="863" spans="3:6" ht="14.1" customHeight="1" x14ac:dyDescent="0.2">
      <c r="C863" s="46"/>
      <c r="D863" s="47"/>
      <c r="E863" s="48"/>
      <c r="F863" s="49"/>
    </row>
    <row r="864" spans="3:6" ht="14.1" customHeight="1" x14ac:dyDescent="0.2">
      <c r="C864" s="46"/>
      <c r="D864" s="47"/>
      <c r="E864" s="48"/>
      <c r="F864" s="49"/>
    </row>
    <row r="865" spans="3:6" ht="14.1" customHeight="1" x14ac:dyDescent="0.2">
      <c r="C865" s="46"/>
      <c r="D865" s="47"/>
      <c r="E865" s="48"/>
      <c r="F865" s="49"/>
    </row>
    <row r="866" spans="3:6" ht="14.1" customHeight="1" x14ac:dyDescent="0.2">
      <c r="C866" s="46"/>
      <c r="D866" s="47"/>
      <c r="E866" s="48"/>
      <c r="F866" s="49"/>
    </row>
    <row r="867" spans="3:6" ht="14.1" customHeight="1" x14ac:dyDescent="0.2">
      <c r="C867" s="46"/>
      <c r="D867" s="47"/>
      <c r="E867" s="48"/>
      <c r="F867" s="49"/>
    </row>
    <row r="868" spans="3:6" ht="14.1" customHeight="1" x14ac:dyDescent="0.2">
      <c r="C868" s="46"/>
      <c r="D868" s="47"/>
      <c r="E868" s="48"/>
      <c r="F868" s="49"/>
    </row>
    <row r="869" spans="3:6" ht="14.1" customHeight="1" x14ac:dyDescent="0.2">
      <c r="C869" s="46"/>
      <c r="D869" s="47"/>
      <c r="E869" s="48"/>
      <c r="F869" s="49"/>
    </row>
    <row r="870" spans="3:6" ht="14.1" customHeight="1" x14ac:dyDescent="0.2">
      <c r="C870" s="46"/>
      <c r="D870" s="47"/>
      <c r="E870" s="48"/>
      <c r="F870" s="49"/>
    </row>
    <row r="871" spans="3:6" ht="14.1" customHeight="1" x14ac:dyDescent="0.2">
      <c r="C871" s="46"/>
      <c r="D871" s="47"/>
      <c r="E871" s="48"/>
      <c r="F871" s="49"/>
    </row>
    <row r="872" spans="3:6" ht="14.1" customHeight="1" x14ac:dyDescent="0.2">
      <c r="C872" s="46"/>
      <c r="D872" s="47"/>
      <c r="E872" s="48"/>
      <c r="F872" s="49"/>
    </row>
    <row r="873" spans="3:6" ht="14.1" customHeight="1" x14ac:dyDescent="0.2">
      <c r="C873" s="46"/>
      <c r="D873" s="47"/>
      <c r="E873" s="48"/>
      <c r="F873" s="49"/>
    </row>
    <row r="874" spans="3:6" ht="14.1" customHeight="1" x14ac:dyDescent="0.2">
      <c r="C874" s="46"/>
      <c r="D874" s="47"/>
      <c r="E874" s="48"/>
      <c r="F874" s="49"/>
    </row>
    <row r="875" spans="3:6" ht="14.1" customHeight="1" x14ac:dyDescent="0.2">
      <c r="C875" s="46"/>
      <c r="D875" s="47"/>
      <c r="E875" s="48"/>
      <c r="F875" s="49"/>
    </row>
    <row r="876" spans="3:6" ht="14.1" customHeight="1" x14ac:dyDescent="0.2">
      <c r="C876" s="46"/>
      <c r="D876" s="47"/>
      <c r="E876" s="48"/>
      <c r="F876" s="49"/>
    </row>
    <row r="877" spans="3:6" ht="14.1" customHeight="1" x14ac:dyDescent="0.2">
      <c r="C877" s="46"/>
      <c r="D877" s="47"/>
      <c r="E877" s="48"/>
      <c r="F877" s="49"/>
    </row>
    <row r="878" spans="3:6" ht="14.1" customHeight="1" x14ac:dyDescent="0.2">
      <c r="C878" s="46"/>
      <c r="D878" s="47"/>
      <c r="E878" s="48"/>
      <c r="F878" s="49"/>
    </row>
    <row r="879" spans="3:6" ht="14.1" customHeight="1" x14ac:dyDescent="0.2">
      <c r="C879" s="46"/>
      <c r="D879" s="47"/>
      <c r="E879" s="48"/>
      <c r="F879" s="49"/>
    </row>
    <row r="880" spans="3:6" ht="14.1" customHeight="1" x14ac:dyDescent="0.2">
      <c r="C880" s="46"/>
      <c r="D880" s="47"/>
      <c r="E880" s="48"/>
      <c r="F880" s="49"/>
    </row>
    <row r="881" spans="3:6" ht="14.1" customHeight="1" x14ac:dyDescent="0.2">
      <c r="C881" s="46"/>
      <c r="D881" s="47"/>
      <c r="E881" s="48"/>
      <c r="F881" s="49"/>
    </row>
    <row r="882" spans="3:6" ht="14.1" customHeight="1" x14ac:dyDescent="0.2">
      <c r="C882" s="46"/>
      <c r="D882" s="47"/>
      <c r="E882" s="48"/>
      <c r="F882" s="49"/>
    </row>
    <row r="883" spans="3:6" ht="14.1" customHeight="1" x14ac:dyDescent="0.2">
      <c r="C883" s="46"/>
      <c r="D883" s="47"/>
      <c r="E883" s="48"/>
      <c r="F883" s="49"/>
    </row>
    <row r="884" spans="3:6" ht="14.1" customHeight="1" x14ac:dyDescent="0.2">
      <c r="C884" s="46"/>
      <c r="D884" s="47"/>
      <c r="E884" s="48"/>
      <c r="F884" s="49"/>
    </row>
    <row r="885" spans="3:6" ht="14.1" customHeight="1" x14ac:dyDescent="0.2">
      <c r="C885" s="46"/>
      <c r="D885" s="47"/>
      <c r="E885" s="48"/>
      <c r="F885" s="49"/>
    </row>
    <row r="886" spans="3:6" ht="14.1" customHeight="1" x14ac:dyDescent="0.2">
      <c r="C886" s="46"/>
      <c r="D886" s="47"/>
      <c r="E886" s="48"/>
      <c r="F886" s="49"/>
    </row>
    <row r="887" spans="3:6" ht="14.1" customHeight="1" x14ac:dyDescent="0.2">
      <c r="C887" s="46"/>
      <c r="D887" s="47"/>
      <c r="E887" s="48"/>
      <c r="F887" s="49"/>
    </row>
    <row r="888" spans="3:6" ht="14.1" customHeight="1" x14ac:dyDescent="0.2">
      <c r="C888" s="46"/>
      <c r="D888" s="47"/>
      <c r="E888" s="48"/>
      <c r="F888" s="49"/>
    </row>
    <row r="889" spans="3:6" ht="14.1" customHeight="1" x14ac:dyDescent="0.2">
      <c r="C889" s="46"/>
      <c r="D889" s="47"/>
      <c r="E889" s="48"/>
      <c r="F889" s="49"/>
    </row>
    <row r="890" spans="3:6" ht="14.1" customHeight="1" x14ac:dyDescent="0.2">
      <c r="C890" s="46"/>
      <c r="D890" s="47"/>
      <c r="E890" s="48"/>
      <c r="F890" s="49"/>
    </row>
    <row r="891" spans="3:6" ht="14.1" customHeight="1" x14ac:dyDescent="0.2">
      <c r="C891" s="46"/>
      <c r="D891" s="47"/>
      <c r="E891" s="48"/>
      <c r="F891" s="49"/>
    </row>
    <row r="892" spans="3:6" ht="14.1" customHeight="1" x14ac:dyDescent="0.2">
      <c r="C892" s="46"/>
      <c r="D892" s="47"/>
      <c r="E892" s="48"/>
      <c r="F892" s="49"/>
    </row>
    <row r="893" spans="3:6" ht="14.1" customHeight="1" x14ac:dyDescent="0.2">
      <c r="C893" s="46"/>
      <c r="D893" s="47"/>
      <c r="E893" s="48"/>
      <c r="F893" s="49"/>
    </row>
    <row r="894" spans="3:6" ht="14.1" customHeight="1" x14ac:dyDescent="0.2">
      <c r="C894" s="46"/>
      <c r="D894" s="47"/>
      <c r="E894" s="48"/>
      <c r="F894" s="49"/>
    </row>
    <row r="895" spans="3:6" ht="14.1" customHeight="1" x14ac:dyDescent="0.2">
      <c r="C895" s="46"/>
      <c r="D895" s="47"/>
      <c r="E895" s="48"/>
      <c r="F895" s="49"/>
    </row>
    <row r="896" spans="3:6" ht="14.1" customHeight="1" x14ac:dyDescent="0.2">
      <c r="C896" s="46"/>
      <c r="D896" s="47"/>
      <c r="E896" s="48"/>
      <c r="F896" s="49"/>
    </row>
    <row r="897" spans="3:6" ht="14.1" customHeight="1" x14ac:dyDescent="0.2">
      <c r="C897" s="46"/>
      <c r="D897" s="47"/>
      <c r="E897" s="48"/>
      <c r="F897" s="49"/>
    </row>
    <row r="898" spans="3:6" ht="14.1" customHeight="1" x14ac:dyDescent="0.2">
      <c r="C898" s="46"/>
      <c r="D898" s="47"/>
      <c r="E898" s="48"/>
      <c r="F898" s="49"/>
    </row>
    <row r="899" spans="3:6" ht="14.1" customHeight="1" x14ac:dyDescent="0.2">
      <c r="C899" s="46"/>
      <c r="D899" s="47"/>
      <c r="E899" s="48"/>
      <c r="F899" s="49"/>
    </row>
    <row r="900" spans="3:6" ht="14.1" customHeight="1" x14ac:dyDescent="0.2">
      <c r="C900" s="46"/>
      <c r="D900" s="47"/>
      <c r="E900" s="48"/>
      <c r="F900" s="49"/>
    </row>
    <row r="901" spans="3:6" ht="14.1" customHeight="1" x14ac:dyDescent="0.2">
      <c r="C901" s="46"/>
      <c r="D901" s="47"/>
      <c r="E901" s="48"/>
      <c r="F901" s="49"/>
    </row>
    <row r="902" spans="3:6" ht="14.1" customHeight="1" x14ac:dyDescent="0.2">
      <c r="C902" s="46"/>
      <c r="D902" s="47"/>
      <c r="E902" s="48"/>
      <c r="F902" s="49"/>
    </row>
    <row r="903" spans="3:6" ht="14.1" customHeight="1" x14ac:dyDescent="0.2">
      <c r="C903" s="46"/>
      <c r="D903" s="47"/>
      <c r="E903" s="48"/>
      <c r="F903" s="49"/>
    </row>
    <row r="904" spans="3:6" ht="14.1" customHeight="1" x14ac:dyDescent="0.2">
      <c r="C904" s="46"/>
      <c r="D904" s="47"/>
      <c r="E904" s="48"/>
      <c r="F904" s="49"/>
    </row>
    <row r="905" spans="3:6" ht="14.1" customHeight="1" x14ac:dyDescent="0.2">
      <c r="C905" s="46"/>
      <c r="D905" s="47"/>
      <c r="E905" s="48"/>
      <c r="F905" s="49"/>
    </row>
    <row r="906" spans="3:6" ht="14.1" customHeight="1" x14ac:dyDescent="0.2">
      <c r="C906" s="46"/>
      <c r="D906" s="47"/>
      <c r="E906" s="48"/>
      <c r="F906" s="49"/>
    </row>
    <row r="907" spans="3:6" ht="14.1" customHeight="1" x14ac:dyDescent="0.2">
      <c r="C907" s="46"/>
      <c r="D907" s="47"/>
      <c r="E907" s="48"/>
      <c r="F907" s="49"/>
    </row>
    <row r="908" spans="3:6" ht="14.1" customHeight="1" x14ac:dyDescent="0.2">
      <c r="C908" s="46"/>
      <c r="D908" s="47"/>
      <c r="E908" s="48"/>
      <c r="F908" s="49"/>
    </row>
    <row r="909" spans="3:6" ht="14.1" customHeight="1" x14ac:dyDescent="0.2">
      <c r="C909" s="46"/>
      <c r="D909" s="47"/>
      <c r="E909" s="48"/>
      <c r="F909" s="49"/>
    </row>
    <row r="910" spans="3:6" ht="14.1" customHeight="1" x14ac:dyDescent="0.2">
      <c r="C910" s="46"/>
      <c r="D910" s="47"/>
      <c r="E910" s="48"/>
      <c r="F910" s="49"/>
    </row>
    <row r="911" spans="3:6" ht="14.1" customHeight="1" x14ac:dyDescent="0.2">
      <c r="C911" s="46"/>
      <c r="D911" s="47"/>
      <c r="E911" s="48"/>
      <c r="F911" s="49"/>
    </row>
    <row r="912" spans="3:6" ht="14.1" customHeight="1" x14ac:dyDescent="0.2">
      <c r="C912" s="46"/>
      <c r="D912" s="47"/>
      <c r="E912" s="48"/>
      <c r="F912" s="49"/>
    </row>
    <row r="913" spans="3:6" ht="14.1" customHeight="1" x14ac:dyDescent="0.2">
      <c r="C913" s="46"/>
      <c r="D913" s="47"/>
      <c r="E913" s="48"/>
      <c r="F913" s="49"/>
    </row>
    <row r="914" spans="3:6" ht="14.1" customHeight="1" x14ac:dyDescent="0.2">
      <c r="C914" s="46"/>
      <c r="D914" s="47"/>
      <c r="E914" s="48"/>
      <c r="F914" s="49"/>
    </row>
    <row r="915" spans="3:6" ht="14.1" customHeight="1" x14ac:dyDescent="0.2">
      <c r="C915" s="46"/>
      <c r="D915" s="47"/>
      <c r="E915" s="48"/>
      <c r="F915" s="49"/>
    </row>
    <row r="916" spans="3:6" ht="14.1" customHeight="1" x14ac:dyDescent="0.2">
      <c r="C916" s="46"/>
      <c r="D916" s="47"/>
      <c r="E916" s="48"/>
      <c r="F916" s="49"/>
    </row>
    <row r="917" spans="3:6" ht="14.1" customHeight="1" x14ac:dyDescent="0.2">
      <c r="C917" s="46"/>
      <c r="D917" s="47"/>
      <c r="E917" s="48"/>
      <c r="F917" s="49"/>
    </row>
    <row r="918" spans="3:6" ht="14.1" customHeight="1" x14ac:dyDescent="0.2">
      <c r="C918" s="46"/>
      <c r="D918" s="47"/>
      <c r="E918" s="48"/>
      <c r="F918" s="49"/>
    </row>
    <row r="919" spans="3:6" ht="14.1" customHeight="1" x14ac:dyDescent="0.2">
      <c r="C919" s="46"/>
      <c r="D919" s="47"/>
      <c r="E919" s="48"/>
      <c r="F919" s="49"/>
    </row>
    <row r="920" spans="3:6" ht="14.1" customHeight="1" x14ac:dyDescent="0.2">
      <c r="C920" s="46"/>
      <c r="D920" s="47"/>
      <c r="E920" s="48"/>
      <c r="F920" s="49"/>
    </row>
    <row r="921" spans="3:6" ht="14.1" customHeight="1" x14ac:dyDescent="0.2">
      <c r="C921" s="46"/>
      <c r="D921" s="47"/>
      <c r="E921" s="48"/>
      <c r="F921" s="49"/>
    </row>
    <row r="922" spans="3:6" ht="14.1" customHeight="1" x14ac:dyDescent="0.2">
      <c r="C922" s="46"/>
      <c r="D922" s="47"/>
      <c r="E922" s="48"/>
      <c r="F922" s="49"/>
    </row>
    <row r="923" spans="3:6" ht="14.1" customHeight="1" x14ac:dyDescent="0.2">
      <c r="C923" s="46"/>
      <c r="D923" s="47"/>
      <c r="E923" s="48"/>
      <c r="F923" s="49"/>
    </row>
    <row r="924" spans="3:6" ht="14.1" customHeight="1" x14ac:dyDescent="0.2">
      <c r="C924" s="46"/>
      <c r="D924" s="47"/>
      <c r="E924" s="48"/>
      <c r="F924" s="49"/>
    </row>
    <row r="925" spans="3:6" ht="14.1" customHeight="1" x14ac:dyDescent="0.2">
      <c r="C925" s="46"/>
      <c r="D925" s="47"/>
      <c r="E925" s="48"/>
      <c r="F925" s="49"/>
    </row>
    <row r="926" spans="3:6" ht="14.1" customHeight="1" x14ac:dyDescent="0.2">
      <c r="C926" s="46"/>
      <c r="D926" s="47"/>
      <c r="E926" s="48"/>
      <c r="F926" s="49"/>
    </row>
    <row r="927" spans="3:6" ht="14.1" customHeight="1" x14ac:dyDescent="0.2">
      <c r="C927" s="46"/>
      <c r="D927" s="47"/>
      <c r="E927" s="48"/>
      <c r="F927" s="49"/>
    </row>
    <row r="928" spans="3:6" ht="14.1" customHeight="1" x14ac:dyDescent="0.2">
      <c r="C928" s="46"/>
      <c r="D928" s="47"/>
      <c r="E928" s="48"/>
      <c r="F928" s="49"/>
    </row>
    <row r="929" spans="3:6" ht="14.1" customHeight="1" x14ac:dyDescent="0.2">
      <c r="C929" s="46"/>
      <c r="D929" s="47"/>
      <c r="E929" s="48"/>
      <c r="F929" s="49"/>
    </row>
    <row r="930" spans="3:6" ht="14.1" customHeight="1" x14ac:dyDescent="0.2">
      <c r="C930" s="46"/>
      <c r="D930" s="47"/>
      <c r="E930" s="48"/>
      <c r="F930" s="49"/>
    </row>
    <row r="931" spans="3:6" ht="14.1" customHeight="1" x14ac:dyDescent="0.2">
      <c r="C931" s="46"/>
      <c r="D931" s="47"/>
      <c r="E931" s="48"/>
      <c r="F931" s="49"/>
    </row>
    <row r="932" spans="3:6" ht="14.1" customHeight="1" x14ac:dyDescent="0.2">
      <c r="C932" s="46"/>
      <c r="D932" s="47"/>
      <c r="E932" s="48"/>
      <c r="F932" s="49"/>
    </row>
    <row r="933" spans="3:6" ht="14.1" customHeight="1" x14ac:dyDescent="0.2">
      <c r="C933" s="46"/>
      <c r="D933" s="47"/>
      <c r="E933" s="48"/>
      <c r="F933" s="49"/>
    </row>
    <row r="934" spans="3:6" ht="14.1" customHeight="1" x14ac:dyDescent="0.2">
      <c r="C934" s="46"/>
      <c r="D934" s="47"/>
      <c r="E934" s="48"/>
      <c r="F934" s="49"/>
    </row>
    <row r="935" spans="3:6" ht="14.1" customHeight="1" x14ac:dyDescent="0.2">
      <c r="C935" s="46"/>
      <c r="D935" s="47"/>
      <c r="E935" s="48"/>
      <c r="F935" s="49"/>
    </row>
    <row r="936" spans="3:6" ht="14.1" customHeight="1" x14ac:dyDescent="0.2">
      <c r="C936" s="46"/>
      <c r="D936" s="47"/>
      <c r="E936" s="48"/>
      <c r="F936" s="49"/>
    </row>
    <row r="937" spans="3:6" ht="14.1" customHeight="1" x14ac:dyDescent="0.2">
      <c r="C937" s="46"/>
      <c r="D937" s="47"/>
      <c r="E937" s="48"/>
      <c r="F937" s="49"/>
    </row>
    <row r="938" spans="3:6" ht="14.1" customHeight="1" x14ac:dyDescent="0.2">
      <c r="C938" s="46"/>
      <c r="D938" s="47"/>
      <c r="E938" s="48"/>
      <c r="F938" s="49"/>
    </row>
    <row r="939" spans="3:6" ht="14.1" customHeight="1" x14ac:dyDescent="0.2">
      <c r="C939" s="46"/>
      <c r="D939" s="47"/>
      <c r="E939" s="48"/>
      <c r="F939" s="49"/>
    </row>
    <row r="940" spans="3:6" ht="14.1" customHeight="1" x14ac:dyDescent="0.2">
      <c r="C940" s="46"/>
      <c r="D940" s="47"/>
      <c r="E940" s="48"/>
      <c r="F940" s="49"/>
    </row>
    <row r="941" spans="3:6" ht="14.1" customHeight="1" x14ac:dyDescent="0.2">
      <c r="C941" s="46"/>
      <c r="D941" s="47"/>
      <c r="E941" s="48"/>
      <c r="F941" s="49"/>
    </row>
    <row r="942" spans="3:6" ht="14.1" customHeight="1" x14ac:dyDescent="0.2">
      <c r="C942" s="46"/>
      <c r="D942" s="47"/>
      <c r="E942" s="48"/>
      <c r="F942" s="49"/>
    </row>
    <row r="943" spans="3:6" ht="14.1" customHeight="1" x14ac:dyDescent="0.2">
      <c r="C943" s="46"/>
      <c r="D943" s="47"/>
      <c r="E943" s="48"/>
      <c r="F943" s="49"/>
    </row>
    <row r="944" spans="3:6" ht="14.1" customHeight="1" x14ac:dyDescent="0.2">
      <c r="C944" s="46"/>
      <c r="D944" s="47"/>
      <c r="E944" s="48"/>
      <c r="F944" s="49"/>
    </row>
    <row r="945" spans="3:6" ht="14.1" customHeight="1" x14ac:dyDescent="0.2">
      <c r="C945" s="46"/>
      <c r="D945" s="47"/>
      <c r="E945" s="48"/>
      <c r="F945" s="49"/>
    </row>
    <row r="946" spans="3:6" ht="14.1" customHeight="1" x14ac:dyDescent="0.2">
      <c r="C946" s="46"/>
      <c r="D946" s="47"/>
      <c r="E946" s="48"/>
      <c r="F946" s="49"/>
    </row>
    <row r="947" spans="3:6" ht="14.1" customHeight="1" x14ac:dyDescent="0.2">
      <c r="C947" s="46"/>
      <c r="D947" s="47"/>
      <c r="E947" s="48"/>
      <c r="F947" s="49"/>
    </row>
    <row r="948" spans="3:6" ht="14.1" customHeight="1" x14ac:dyDescent="0.2">
      <c r="C948" s="46"/>
      <c r="D948" s="47"/>
      <c r="E948" s="48"/>
      <c r="F948" s="49"/>
    </row>
    <row r="949" spans="3:6" ht="14.1" customHeight="1" x14ac:dyDescent="0.2">
      <c r="C949" s="46"/>
      <c r="D949" s="47"/>
      <c r="E949" s="48"/>
      <c r="F949" s="49"/>
    </row>
    <row r="950" spans="3:6" ht="14.1" customHeight="1" x14ac:dyDescent="0.2">
      <c r="C950" s="46"/>
      <c r="D950" s="47"/>
      <c r="E950" s="48"/>
      <c r="F950" s="49"/>
    </row>
    <row r="951" spans="3:6" ht="14.1" customHeight="1" x14ac:dyDescent="0.2">
      <c r="C951" s="46"/>
      <c r="D951" s="47"/>
      <c r="E951" s="48"/>
      <c r="F951" s="49"/>
    </row>
    <row r="952" spans="3:6" ht="14.1" customHeight="1" x14ac:dyDescent="0.2">
      <c r="C952" s="46"/>
      <c r="D952" s="47"/>
      <c r="E952" s="48"/>
      <c r="F952" s="49"/>
    </row>
    <row r="953" spans="3:6" ht="14.1" customHeight="1" x14ac:dyDescent="0.2">
      <c r="C953" s="46"/>
      <c r="D953" s="47"/>
      <c r="E953" s="48"/>
      <c r="F953" s="49"/>
    </row>
    <row r="954" spans="3:6" ht="14.1" customHeight="1" x14ac:dyDescent="0.2">
      <c r="C954" s="46"/>
      <c r="D954" s="47"/>
      <c r="E954" s="48"/>
      <c r="F954" s="49"/>
    </row>
    <row r="955" spans="3:6" ht="14.1" customHeight="1" x14ac:dyDescent="0.2">
      <c r="C955" s="46"/>
      <c r="D955" s="47"/>
      <c r="E955" s="48"/>
      <c r="F955" s="49"/>
    </row>
    <row r="956" spans="3:6" ht="14.1" customHeight="1" x14ac:dyDescent="0.2">
      <c r="C956" s="46"/>
      <c r="D956" s="47"/>
      <c r="E956" s="48"/>
      <c r="F956" s="49"/>
    </row>
    <row r="957" spans="3:6" ht="14.1" customHeight="1" x14ac:dyDescent="0.2">
      <c r="C957" s="46"/>
      <c r="D957" s="47"/>
      <c r="E957" s="48"/>
      <c r="F957" s="49"/>
    </row>
    <row r="958" spans="3:6" ht="14.1" customHeight="1" x14ac:dyDescent="0.2">
      <c r="C958" s="46"/>
      <c r="D958" s="47"/>
      <c r="E958" s="48"/>
      <c r="F958" s="49"/>
    </row>
    <row r="959" spans="3:6" ht="14.1" customHeight="1" x14ac:dyDescent="0.2">
      <c r="C959" s="46"/>
      <c r="D959" s="47"/>
      <c r="E959" s="48"/>
      <c r="F959" s="49"/>
    </row>
    <row r="960" spans="3:6" ht="14.1" customHeight="1" x14ac:dyDescent="0.2">
      <c r="C960" s="46"/>
      <c r="D960" s="47"/>
      <c r="E960" s="48"/>
      <c r="F960" s="49"/>
    </row>
    <row r="961" spans="3:6" ht="14.1" customHeight="1" x14ac:dyDescent="0.2">
      <c r="C961" s="46"/>
      <c r="D961" s="47"/>
      <c r="E961" s="48"/>
      <c r="F961" s="49"/>
    </row>
    <row r="962" spans="3:6" ht="14.1" customHeight="1" x14ac:dyDescent="0.2">
      <c r="C962" s="46"/>
      <c r="D962" s="47"/>
      <c r="E962" s="48"/>
      <c r="F962" s="49"/>
    </row>
    <row r="963" spans="3:6" ht="14.1" customHeight="1" x14ac:dyDescent="0.2">
      <c r="C963" s="46"/>
      <c r="D963" s="47"/>
      <c r="E963" s="48"/>
      <c r="F963" s="49"/>
    </row>
    <row r="964" spans="3:6" ht="14.1" customHeight="1" x14ac:dyDescent="0.2">
      <c r="C964" s="46"/>
      <c r="D964" s="47"/>
      <c r="E964" s="48"/>
      <c r="F964" s="49"/>
    </row>
    <row r="965" spans="3:6" ht="14.1" customHeight="1" x14ac:dyDescent="0.2">
      <c r="C965" s="46"/>
      <c r="D965" s="47"/>
      <c r="E965" s="48"/>
      <c r="F965" s="49"/>
    </row>
    <row r="966" spans="3:6" ht="14.1" customHeight="1" x14ac:dyDescent="0.2">
      <c r="C966" s="46"/>
      <c r="D966" s="47"/>
      <c r="E966" s="48"/>
      <c r="F966" s="49"/>
    </row>
    <row r="967" spans="3:6" ht="14.1" customHeight="1" x14ac:dyDescent="0.2">
      <c r="C967" s="46"/>
      <c r="D967" s="47"/>
      <c r="E967" s="48"/>
      <c r="F967" s="49"/>
    </row>
    <row r="968" spans="3:6" ht="14.1" customHeight="1" x14ac:dyDescent="0.2">
      <c r="C968" s="46"/>
      <c r="D968" s="47"/>
      <c r="E968" s="48"/>
      <c r="F968" s="49"/>
    </row>
    <row r="969" spans="3:6" ht="14.1" customHeight="1" x14ac:dyDescent="0.2">
      <c r="C969" s="46"/>
      <c r="D969" s="47"/>
      <c r="E969" s="48"/>
      <c r="F969" s="49"/>
    </row>
    <row r="970" spans="3:6" ht="14.1" customHeight="1" x14ac:dyDescent="0.2">
      <c r="C970" s="46"/>
      <c r="D970" s="47"/>
      <c r="E970" s="48"/>
      <c r="F970" s="49"/>
    </row>
    <row r="971" spans="3:6" ht="14.1" customHeight="1" x14ac:dyDescent="0.2">
      <c r="C971" s="46"/>
      <c r="D971" s="47"/>
      <c r="E971" s="48"/>
      <c r="F971" s="49"/>
    </row>
    <row r="972" spans="3:6" ht="14.1" customHeight="1" x14ac:dyDescent="0.2">
      <c r="C972" s="46"/>
      <c r="D972" s="47"/>
      <c r="E972" s="48"/>
      <c r="F972" s="49"/>
    </row>
    <row r="973" spans="3:6" ht="14.1" customHeight="1" x14ac:dyDescent="0.2">
      <c r="C973" s="46"/>
      <c r="D973" s="47"/>
      <c r="E973" s="48"/>
      <c r="F973" s="49"/>
    </row>
    <row r="974" spans="3:6" ht="14.1" customHeight="1" x14ac:dyDescent="0.2">
      <c r="C974" s="46"/>
      <c r="D974" s="47"/>
      <c r="E974" s="48"/>
      <c r="F974" s="49"/>
    </row>
    <row r="975" spans="3:6" ht="14.1" customHeight="1" x14ac:dyDescent="0.2">
      <c r="C975" s="46"/>
      <c r="D975" s="47"/>
      <c r="E975" s="48"/>
      <c r="F975" s="49"/>
    </row>
    <row r="976" spans="3:6" ht="14.1" customHeight="1" x14ac:dyDescent="0.2">
      <c r="C976" s="46"/>
      <c r="D976" s="47"/>
      <c r="E976" s="48"/>
      <c r="F976" s="49"/>
    </row>
    <row r="977" spans="3:6" ht="14.1" customHeight="1" x14ac:dyDescent="0.2">
      <c r="C977" s="46"/>
      <c r="D977" s="47"/>
      <c r="E977" s="48"/>
      <c r="F977" s="49"/>
    </row>
    <row r="978" spans="3:6" ht="14.1" customHeight="1" x14ac:dyDescent="0.2">
      <c r="C978" s="46"/>
      <c r="D978" s="47"/>
      <c r="E978" s="48"/>
      <c r="F978" s="49"/>
    </row>
    <row r="979" spans="3:6" ht="14.1" customHeight="1" x14ac:dyDescent="0.2">
      <c r="C979" s="46"/>
      <c r="D979" s="47"/>
      <c r="E979" s="48"/>
      <c r="F979" s="49"/>
    </row>
    <row r="980" spans="3:6" ht="14.1" customHeight="1" x14ac:dyDescent="0.2">
      <c r="C980" s="46"/>
      <c r="D980" s="47"/>
      <c r="E980" s="48"/>
      <c r="F980" s="49"/>
    </row>
    <row r="981" spans="3:6" ht="14.1" customHeight="1" x14ac:dyDescent="0.2">
      <c r="C981" s="46"/>
      <c r="D981" s="47"/>
      <c r="E981" s="48"/>
      <c r="F981" s="49"/>
    </row>
    <row r="982" spans="3:6" ht="14.1" customHeight="1" x14ac:dyDescent="0.2">
      <c r="C982" s="46"/>
      <c r="D982" s="47"/>
      <c r="E982" s="48"/>
      <c r="F982" s="49"/>
    </row>
    <row r="983" spans="3:6" ht="14.1" customHeight="1" x14ac:dyDescent="0.2">
      <c r="C983" s="46"/>
      <c r="D983" s="47"/>
      <c r="E983" s="48"/>
      <c r="F983" s="49"/>
    </row>
    <row r="984" spans="3:6" ht="14.1" customHeight="1" x14ac:dyDescent="0.2">
      <c r="C984" s="46"/>
      <c r="D984" s="47"/>
      <c r="E984" s="48"/>
      <c r="F984" s="49"/>
    </row>
    <row r="985" spans="3:6" ht="14.1" customHeight="1" x14ac:dyDescent="0.2">
      <c r="C985" s="46"/>
      <c r="D985" s="47"/>
      <c r="E985" s="48"/>
      <c r="F985" s="49"/>
    </row>
    <row r="986" spans="3:6" ht="14.1" customHeight="1" x14ac:dyDescent="0.2">
      <c r="C986" s="46"/>
      <c r="D986" s="47"/>
      <c r="E986" s="48"/>
      <c r="F986" s="49"/>
    </row>
    <row r="987" spans="3:6" ht="14.1" customHeight="1" x14ac:dyDescent="0.2">
      <c r="C987" s="46"/>
      <c r="D987" s="47"/>
      <c r="E987" s="48"/>
      <c r="F987" s="49"/>
    </row>
    <row r="988" spans="3:6" ht="14.1" customHeight="1" x14ac:dyDescent="0.2">
      <c r="C988" s="46"/>
      <c r="D988" s="47"/>
      <c r="E988" s="48"/>
      <c r="F988" s="49"/>
    </row>
    <row r="989" spans="3:6" ht="14.1" customHeight="1" x14ac:dyDescent="0.2">
      <c r="C989" s="46"/>
      <c r="D989" s="47"/>
      <c r="E989" s="48"/>
      <c r="F989" s="49"/>
    </row>
    <row r="990" spans="3:6" ht="14.1" customHeight="1" x14ac:dyDescent="0.2">
      <c r="C990" s="46"/>
      <c r="D990" s="47"/>
      <c r="E990" s="48"/>
      <c r="F990" s="49"/>
    </row>
    <row r="991" spans="3:6" ht="14.1" customHeight="1" x14ac:dyDescent="0.2">
      <c r="C991" s="46"/>
      <c r="D991" s="47"/>
      <c r="E991" s="48"/>
      <c r="F991" s="49"/>
    </row>
    <row r="992" spans="3:6" ht="14.1" customHeight="1" x14ac:dyDescent="0.2">
      <c r="C992" s="46"/>
      <c r="D992" s="47"/>
      <c r="E992" s="48"/>
      <c r="F992" s="49"/>
    </row>
    <row r="993" spans="3:6" ht="14.1" customHeight="1" x14ac:dyDescent="0.2">
      <c r="C993" s="46"/>
      <c r="D993" s="47"/>
      <c r="E993" s="48"/>
      <c r="F993" s="49"/>
    </row>
    <row r="994" spans="3:6" ht="14.1" customHeight="1" x14ac:dyDescent="0.2">
      <c r="C994" s="46"/>
      <c r="D994" s="47"/>
      <c r="E994" s="48"/>
      <c r="F994" s="49"/>
    </row>
    <row r="995" spans="3:6" ht="14.1" customHeight="1" x14ac:dyDescent="0.2">
      <c r="C995" s="46"/>
      <c r="D995" s="47"/>
      <c r="E995" s="48"/>
      <c r="F995" s="49"/>
    </row>
    <row r="996" spans="3:6" ht="14.1" customHeight="1" x14ac:dyDescent="0.2">
      <c r="C996" s="46"/>
      <c r="D996" s="47"/>
      <c r="E996" s="48"/>
      <c r="F996" s="49"/>
    </row>
    <row r="997" spans="3:6" ht="14.1" customHeight="1" x14ac:dyDescent="0.2">
      <c r="C997" s="46"/>
      <c r="D997" s="47"/>
      <c r="E997" s="48"/>
      <c r="F997" s="49"/>
    </row>
    <row r="998" spans="3:6" ht="14.1" customHeight="1" x14ac:dyDescent="0.2">
      <c r="C998" s="46"/>
      <c r="D998" s="47"/>
      <c r="E998" s="48"/>
      <c r="F998" s="49"/>
    </row>
    <row r="999" spans="3:6" ht="14.1" customHeight="1" x14ac:dyDescent="0.2">
      <c r="C999" s="46"/>
      <c r="D999" s="47"/>
      <c r="E999" s="48"/>
      <c r="F999" s="49"/>
    </row>
    <row r="1000" spans="3:6" ht="14.1" customHeight="1" x14ac:dyDescent="0.2">
      <c r="C1000" s="46"/>
      <c r="D1000" s="47"/>
      <c r="E1000" s="48"/>
      <c r="F1000" s="49"/>
    </row>
    <row r="1001" spans="3:6" ht="14.1" customHeight="1" x14ac:dyDescent="0.2">
      <c r="C1001" s="46"/>
      <c r="D1001" s="47"/>
      <c r="E1001" s="48"/>
      <c r="F1001" s="49"/>
    </row>
    <row r="1002" spans="3:6" ht="14.1" customHeight="1" x14ac:dyDescent="0.2">
      <c r="C1002" s="46"/>
      <c r="D1002" s="47"/>
      <c r="E1002" s="48"/>
      <c r="F1002" s="49"/>
    </row>
    <row r="1003" spans="3:6" ht="14.1" customHeight="1" x14ac:dyDescent="0.2">
      <c r="C1003" s="46"/>
      <c r="D1003" s="47"/>
      <c r="E1003" s="48"/>
      <c r="F1003" s="49"/>
    </row>
    <row r="1004" spans="3:6" ht="14.1" customHeight="1" x14ac:dyDescent="0.2">
      <c r="C1004" s="46"/>
      <c r="D1004" s="47"/>
      <c r="E1004" s="48"/>
      <c r="F1004" s="49"/>
    </row>
    <row r="1005" spans="3:6" ht="14.1" customHeight="1" x14ac:dyDescent="0.2">
      <c r="C1005" s="46"/>
      <c r="D1005" s="47"/>
      <c r="E1005" s="48"/>
      <c r="F1005" s="49"/>
    </row>
    <row r="1006" spans="3:6" ht="14.1" customHeight="1" x14ac:dyDescent="0.2">
      <c r="C1006" s="46"/>
      <c r="D1006" s="47"/>
      <c r="E1006" s="48"/>
      <c r="F1006" s="49"/>
    </row>
    <row r="1007" spans="3:6" ht="14.1" customHeight="1" x14ac:dyDescent="0.2">
      <c r="C1007" s="46"/>
      <c r="D1007" s="47"/>
      <c r="E1007" s="48"/>
      <c r="F1007" s="49"/>
    </row>
    <row r="1008" spans="3:6" ht="14.1" customHeight="1" x14ac:dyDescent="0.2">
      <c r="C1008" s="46"/>
      <c r="D1008" s="47"/>
      <c r="E1008" s="48"/>
      <c r="F1008" s="49"/>
    </row>
    <row r="1009" spans="3:6" ht="14.1" customHeight="1" x14ac:dyDescent="0.2">
      <c r="C1009" s="46"/>
      <c r="D1009" s="47"/>
      <c r="E1009" s="48"/>
      <c r="F1009" s="49"/>
    </row>
    <row r="1010" spans="3:6" ht="14.1" customHeight="1" x14ac:dyDescent="0.2">
      <c r="C1010" s="46"/>
      <c r="D1010" s="47"/>
      <c r="E1010" s="48"/>
      <c r="F1010" s="49"/>
    </row>
    <row r="1011" spans="3:6" ht="14.1" customHeight="1" x14ac:dyDescent="0.2">
      <c r="C1011" s="46"/>
      <c r="D1011" s="47"/>
      <c r="E1011" s="48"/>
      <c r="F1011" s="49"/>
    </row>
    <row r="1012" spans="3:6" ht="14.1" customHeight="1" x14ac:dyDescent="0.2">
      <c r="C1012" s="46"/>
      <c r="D1012" s="47"/>
      <c r="E1012" s="48"/>
      <c r="F1012" s="49"/>
    </row>
    <row r="1013" spans="3:6" ht="14.1" customHeight="1" x14ac:dyDescent="0.2">
      <c r="C1013" s="46"/>
      <c r="D1013" s="47"/>
      <c r="E1013" s="48"/>
      <c r="F1013" s="49"/>
    </row>
    <row r="1014" spans="3:6" ht="14.1" customHeight="1" x14ac:dyDescent="0.2">
      <c r="C1014" s="46"/>
      <c r="D1014" s="47"/>
      <c r="E1014" s="48"/>
      <c r="F1014" s="49"/>
    </row>
    <row r="1015" spans="3:6" ht="14.1" customHeight="1" x14ac:dyDescent="0.2">
      <c r="C1015" s="46"/>
      <c r="D1015" s="47"/>
      <c r="E1015" s="48"/>
      <c r="F1015" s="49"/>
    </row>
    <row r="1016" spans="3:6" ht="14.1" customHeight="1" x14ac:dyDescent="0.2">
      <c r="C1016" s="46"/>
      <c r="D1016" s="47"/>
      <c r="E1016" s="48"/>
      <c r="F1016" s="49"/>
    </row>
    <row r="1017" spans="3:6" ht="14.1" customHeight="1" x14ac:dyDescent="0.2">
      <c r="C1017" s="46"/>
      <c r="D1017" s="47"/>
      <c r="E1017" s="48"/>
      <c r="F1017" s="49"/>
    </row>
    <row r="1018" spans="3:6" ht="14.1" customHeight="1" x14ac:dyDescent="0.2">
      <c r="C1018" s="46"/>
      <c r="D1018" s="47"/>
      <c r="E1018" s="48"/>
      <c r="F1018" s="49"/>
    </row>
    <row r="1019" spans="3:6" ht="14.1" customHeight="1" x14ac:dyDescent="0.2">
      <c r="C1019" s="46"/>
      <c r="D1019" s="47"/>
      <c r="E1019" s="48"/>
      <c r="F1019" s="49"/>
    </row>
    <row r="1020" spans="3:6" ht="14.1" customHeight="1" x14ac:dyDescent="0.2">
      <c r="C1020" s="46"/>
      <c r="D1020" s="47"/>
      <c r="E1020" s="48"/>
      <c r="F1020" s="49"/>
    </row>
    <row r="1021" spans="3:6" ht="14.1" customHeight="1" x14ac:dyDescent="0.2">
      <c r="C1021" s="46"/>
      <c r="D1021" s="47"/>
      <c r="E1021" s="48"/>
      <c r="F1021" s="49"/>
    </row>
    <row r="1022" spans="3:6" ht="14.1" customHeight="1" x14ac:dyDescent="0.2">
      <c r="C1022" s="46"/>
      <c r="D1022" s="47"/>
      <c r="E1022" s="48"/>
      <c r="F1022" s="49"/>
    </row>
    <row r="1023" spans="3:6" ht="14.1" customHeight="1" x14ac:dyDescent="0.2">
      <c r="C1023" s="46"/>
      <c r="D1023" s="47"/>
      <c r="E1023" s="48"/>
      <c r="F1023" s="49"/>
    </row>
    <row r="1024" spans="3:6" ht="14.1" customHeight="1" x14ac:dyDescent="0.2">
      <c r="C1024" s="46"/>
      <c r="D1024" s="47"/>
      <c r="E1024" s="48"/>
      <c r="F1024" s="49"/>
    </row>
    <row r="1025" spans="3:6" ht="14.1" customHeight="1" x14ac:dyDescent="0.2">
      <c r="C1025" s="46"/>
      <c r="D1025" s="47"/>
      <c r="E1025" s="48"/>
      <c r="F1025" s="49"/>
    </row>
    <row r="1026" spans="3:6" ht="14.1" customHeight="1" x14ac:dyDescent="0.2">
      <c r="C1026" s="46"/>
      <c r="D1026" s="47"/>
      <c r="E1026" s="48"/>
      <c r="F1026" s="49"/>
    </row>
    <row r="1027" spans="3:6" ht="14.1" customHeight="1" x14ac:dyDescent="0.2">
      <c r="C1027" s="46"/>
      <c r="D1027" s="47"/>
      <c r="E1027" s="48"/>
      <c r="F1027" s="49"/>
    </row>
    <row r="1028" spans="3:6" ht="14.1" customHeight="1" x14ac:dyDescent="0.2">
      <c r="C1028" s="46"/>
      <c r="D1028" s="47"/>
      <c r="E1028" s="48"/>
      <c r="F1028" s="49"/>
    </row>
    <row r="1029" spans="3:6" ht="14.1" customHeight="1" x14ac:dyDescent="0.2">
      <c r="C1029" s="46"/>
      <c r="D1029" s="47"/>
      <c r="E1029" s="48"/>
      <c r="F1029" s="49"/>
    </row>
    <row r="1030" spans="3:6" ht="14.1" customHeight="1" x14ac:dyDescent="0.2">
      <c r="C1030" s="46"/>
      <c r="D1030" s="47"/>
      <c r="E1030" s="48"/>
      <c r="F1030" s="49"/>
    </row>
    <row r="1031" spans="3:6" ht="14.1" customHeight="1" x14ac:dyDescent="0.2">
      <c r="C1031" s="46"/>
      <c r="D1031" s="47"/>
      <c r="E1031" s="48"/>
      <c r="F1031" s="49"/>
    </row>
    <row r="1032" spans="3:6" ht="14.1" customHeight="1" x14ac:dyDescent="0.2">
      <c r="C1032" s="46"/>
      <c r="D1032" s="47"/>
      <c r="E1032" s="48"/>
      <c r="F1032" s="49"/>
    </row>
    <row r="1033" spans="3:6" ht="14.1" customHeight="1" x14ac:dyDescent="0.2">
      <c r="C1033" s="46"/>
      <c r="D1033" s="47"/>
      <c r="E1033" s="48"/>
      <c r="F1033" s="49"/>
    </row>
    <row r="1034" spans="3:6" ht="14.1" customHeight="1" x14ac:dyDescent="0.2">
      <c r="C1034" s="46"/>
      <c r="D1034" s="47"/>
      <c r="E1034" s="48"/>
      <c r="F1034" s="49"/>
    </row>
    <row r="1035" spans="3:6" ht="14.1" customHeight="1" x14ac:dyDescent="0.2">
      <c r="C1035" s="46"/>
      <c r="D1035" s="47"/>
      <c r="E1035" s="48"/>
      <c r="F1035" s="49"/>
    </row>
    <row r="1036" spans="3:6" ht="14.1" customHeight="1" x14ac:dyDescent="0.2">
      <c r="C1036" s="46"/>
      <c r="D1036" s="47"/>
      <c r="E1036" s="48"/>
      <c r="F1036" s="49"/>
    </row>
    <row r="1037" spans="3:6" ht="14.1" customHeight="1" x14ac:dyDescent="0.2">
      <c r="C1037" s="46"/>
      <c r="D1037" s="47"/>
      <c r="E1037" s="48"/>
      <c r="F1037" s="49"/>
    </row>
    <row r="1038" spans="3:6" ht="14.1" customHeight="1" x14ac:dyDescent="0.2">
      <c r="C1038" s="46"/>
      <c r="D1038" s="47"/>
      <c r="E1038" s="48"/>
      <c r="F1038" s="49"/>
    </row>
    <row r="1039" spans="3:6" ht="14.1" customHeight="1" x14ac:dyDescent="0.2">
      <c r="C1039" s="46"/>
      <c r="D1039" s="47"/>
      <c r="E1039" s="48"/>
      <c r="F1039" s="49"/>
    </row>
    <row r="1040" spans="3:6" ht="14.1" customHeight="1" x14ac:dyDescent="0.2">
      <c r="C1040" s="46"/>
      <c r="D1040" s="47"/>
      <c r="E1040" s="48"/>
      <c r="F1040" s="49"/>
    </row>
    <row r="1041" spans="3:6" ht="14.1" customHeight="1" x14ac:dyDescent="0.2">
      <c r="C1041" s="46"/>
      <c r="D1041" s="47"/>
      <c r="E1041" s="48"/>
      <c r="F1041" s="49"/>
    </row>
    <row r="1042" spans="3:6" ht="14.1" customHeight="1" x14ac:dyDescent="0.2">
      <c r="C1042" s="46"/>
      <c r="D1042" s="47"/>
      <c r="E1042" s="48"/>
      <c r="F1042" s="49"/>
    </row>
    <row r="1043" spans="3:6" ht="14.1" customHeight="1" x14ac:dyDescent="0.2">
      <c r="C1043" s="46"/>
      <c r="D1043" s="47"/>
      <c r="E1043" s="48"/>
      <c r="F1043" s="49"/>
    </row>
    <row r="1044" spans="3:6" ht="14.1" customHeight="1" x14ac:dyDescent="0.2">
      <c r="C1044" s="46"/>
      <c r="D1044" s="47"/>
      <c r="E1044" s="48"/>
      <c r="F1044" s="49"/>
    </row>
    <row r="1045" spans="3:6" ht="14.1" customHeight="1" x14ac:dyDescent="0.2">
      <c r="C1045" s="46"/>
      <c r="D1045" s="47"/>
      <c r="E1045" s="48"/>
      <c r="F1045" s="49"/>
    </row>
    <row r="1046" spans="3:6" ht="14.1" customHeight="1" x14ac:dyDescent="0.2">
      <c r="C1046" s="46"/>
      <c r="D1046" s="47"/>
      <c r="E1046" s="48"/>
      <c r="F1046" s="49"/>
    </row>
    <row r="1047" spans="3:6" ht="14.1" customHeight="1" x14ac:dyDescent="0.2">
      <c r="C1047" s="46"/>
      <c r="D1047" s="47"/>
      <c r="E1047" s="48"/>
      <c r="F1047" s="49"/>
    </row>
    <row r="1048" spans="3:6" ht="14.1" customHeight="1" x14ac:dyDescent="0.2">
      <c r="C1048" s="46"/>
      <c r="D1048" s="47"/>
      <c r="E1048" s="48"/>
      <c r="F1048" s="49"/>
    </row>
    <row r="1049" spans="3:6" ht="14.1" customHeight="1" x14ac:dyDescent="0.2">
      <c r="C1049" s="46"/>
      <c r="D1049" s="47"/>
      <c r="E1049" s="48"/>
      <c r="F1049" s="49"/>
    </row>
    <row r="1050" spans="3:6" ht="14.1" customHeight="1" x14ac:dyDescent="0.2">
      <c r="C1050" s="46"/>
      <c r="D1050" s="47"/>
      <c r="E1050" s="48"/>
      <c r="F1050" s="49"/>
    </row>
    <row r="1051" spans="3:6" ht="14.1" customHeight="1" x14ac:dyDescent="0.2">
      <c r="C1051" s="46"/>
      <c r="D1051" s="47"/>
      <c r="E1051" s="48"/>
      <c r="F1051" s="49"/>
    </row>
    <row r="1052" spans="3:6" ht="14.1" customHeight="1" x14ac:dyDescent="0.2">
      <c r="C1052" s="46"/>
      <c r="D1052" s="47"/>
      <c r="E1052" s="48"/>
      <c r="F1052" s="49"/>
    </row>
    <row r="1053" spans="3:6" ht="14.1" customHeight="1" x14ac:dyDescent="0.2">
      <c r="C1053" s="46"/>
      <c r="D1053" s="47"/>
      <c r="E1053" s="48"/>
      <c r="F1053" s="49"/>
    </row>
    <row r="1054" spans="3:6" ht="14.1" customHeight="1" x14ac:dyDescent="0.2">
      <c r="C1054" s="46"/>
      <c r="D1054" s="47"/>
      <c r="E1054" s="48"/>
      <c r="F1054" s="49"/>
    </row>
    <row r="1055" spans="3:6" ht="14.1" customHeight="1" x14ac:dyDescent="0.2">
      <c r="C1055" s="46"/>
      <c r="D1055" s="47"/>
      <c r="E1055" s="48"/>
      <c r="F1055" s="49"/>
    </row>
    <row r="1056" spans="3:6" ht="14.1" customHeight="1" x14ac:dyDescent="0.2">
      <c r="C1056" s="46"/>
      <c r="D1056" s="47"/>
      <c r="E1056" s="48"/>
      <c r="F1056" s="49"/>
    </row>
    <row r="1057" spans="3:6" ht="14.1" customHeight="1" x14ac:dyDescent="0.2">
      <c r="C1057" s="46"/>
      <c r="D1057" s="47"/>
      <c r="E1057" s="48"/>
      <c r="F1057" s="49"/>
    </row>
    <row r="1058" spans="3:6" ht="14.1" customHeight="1" x14ac:dyDescent="0.2">
      <c r="C1058" s="46"/>
      <c r="D1058" s="47"/>
      <c r="E1058" s="48"/>
      <c r="F1058" s="49"/>
    </row>
    <row r="1059" spans="3:6" ht="14.1" customHeight="1" x14ac:dyDescent="0.2">
      <c r="C1059" s="46"/>
      <c r="D1059" s="47"/>
      <c r="E1059" s="48"/>
      <c r="F1059" s="49"/>
    </row>
  </sheetData>
  <mergeCells count="120"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B87:D87"/>
    <mergeCell ref="A89:E89"/>
    <mergeCell ref="B90:D90"/>
    <mergeCell ref="B91:D91"/>
    <mergeCell ref="B92:D92"/>
    <mergeCell ref="B93:D93"/>
    <mergeCell ref="B80:C80"/>
    <mergeCell ref="A81:C81"/>
    <mergeCell ref="A83:E83"/>
    <mergeCell ref="A84:D84"/>
    <mergeCell ref="B85:D85"/>
    <mergeCell ref="B86:D86"/>
    <mergeCell ref="A94:D94"/>
    <mergeCell ref="A96:E96"/>
    <mergeCell ref="B97:C97"/>
    <mergeCell ref="B98:C98"/>
    <mergeCell ref="B99:C99"/>
    <mergeCell ref="A100:A103"/>
    <mergeCell ref="B100:C100"/>
    <mergeCell ref="B101:C101"/>
    <mergeCell ref="B102:C102"/>
    <mergeCell ref="B103:C103"/>
    <mergeCell ref="B111:D111"/>
    <mergeCell ref="B112:D112"/>
    <mergeCell ref="A113:D113"/>
    <mergeCell ref="B114:D114"/>
    <mergeCell ref="A115:D115"/>
    <mergeCell ref="A116:D116"/>
    <mergeCell ref="A105:C105"/>
    <mergeCell ref="A106:E106"/>
    <mergeCell ref="B107:D107"/>
    <mergeCell ref="B108:D108"/>
    <mergeCell ref="B109:D109"/>
    <mergeCell ref="B110:D110"/>
  </mergeCells>
  <printOptions horizontalCentered="1"/>
  <pageMargins left="0.25" right="0.25" top="0.75" bottom="0.75" header="0.3" footer="0.3"/>
  <pageSetup paperSize="9" scale="91" fitToHeight="0" orientation="portrait" r:id="rId1"/>
  <headerFooter alignWithMargins="0"/>
  <rowBreaks count="2" manualBreakCount="2">
    <brk id="45" max="4" man="1"/>
    <brk id="8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46"/>
  <sheetViews>
    <sheetView tabSelected="1" view="pageBreakPreview" zoomScale="118" zoomScaleNormal="100" zoomScaleSheetLayoutView="118" workbookViewId="0">
      <selection activeCell="B9" sqref="B9:C9"/>
    </sheetView>
  </sheetViews>
  <sheetFormatPr defaultRowHeight="14.1" customHeight="1" x14ac:dyDescent="0.2"/>
  <cols>
    <col min="1" max="1" width="6.5703125" style="8" customWidth="1"/>
    <col min="2" max="2" width="54.28515625" style="8" customWidth="1"/>
    <col min="3" max="3" width="17.28515625" style="29" customWidth="1"/>
    <col min="4" max="4" width="12" style="30" customWidth="1"/>
    <col min="5" max="5" width="20.42578125" style="8" customWidth="1"/>
    <col min="6" max="6" width="3.42578125" style="9" customWidth="1"/>
    <col min="7" max="9" width="9.140625" style="1"/>
    <col min="10" max="10" width="10.7109375" style="1" bestFit="1" customWidth="1"/>
    <col min="11" max="16384" width="9.140625" style="1"/>
  </cols>
  <sheetData>
    <row r="1" spans="1:6" ht="14.1" customHeight="1" x14ac:dyDescent="0.2">
      <c r="A1" s="1"/>
      <c r="B1" s="2"/>
      <c r="C1" s="3"/>
      <c r="D1" s="4"/>
      <c r="E1" s="2"/>
      <c r="F1" s="5"/>
    </row>
    <row r="2" spans="1:6" ht="14.1" customHeight="1" x14ac:dyDescent="0.2">
      <c r="A2" s="197" t="s">
        <v>1</v>
      </c>
      <c r="B2" s="197"/>
      <c r="C2" s="197"/>
      <c r="D2" s="197"/>
      <c r="E2" s="197"/>
      <c r="F2" s="5"/>
    </row>
    <row r="3" spans="1:6" ht="14.1" customHeight="1" x14ac:dyDescent="0.2">
      <c r="A3" s="198"/>
      <c r="B3" s="198"/>
      <c r="C3" s="198"/>
      <c r="D3" s="198"/>
      <c r="E3" s="198"/>
      <c r="F3" s="5"/>
    </row>
    <row r="4" spans="1:6" ht="14.1" customHeight="1" thickBot="1" x14ac:dyDescent="0.25">
      <c r="A4" s="199"/>
      <c r="B4" s="199"/>
      <c r="C4" s="199"/>
      <c r="D4" s="199"/>
      <c r="E4" s="199"/>
      <c r="F4" s="5"/>
    </row>
    <row r="5" spans="1:6" ht="14.1" customHeight="1" x14ac:dyDescent="0.2">
      <c r="A5" s="184"/>
      <c r="B5" s="185"/>
      <c r="C5" s="185"/>
      <c r="D5" s="185"/>
      <c r="E5" s="186"/>
      <c r="F5" s="6"/>
    </row>
    <row r="6" spans="1:6" ht="14.1" customHeight="1" x14ac:dyDescent="0.2">
      <c r="A6" s="173"/>
      <c r="B6" s="187"/>
      <c r="C6" s="187"/>
      <c r="D6" s="187"/>
      <c r="E6" s="174"/>
      <c r="F6" s="6"/>
    </row>
    <row r="7" spans="1:6" ht="14.1" customHeight="1" x14ac:dyDescent="0.2">
      <c r="A7" s="36" t="s">
        <v>2</v>
      </c>
      <c r="B7" s="188" t="s">
        <v>3</v>
      </c>
      <c r="C7" s="189"/>
      <c r="D7" s="190"/>
      <c r="E7" s="191"/>
      <c r="F7" s="35"/>
    </row>
    <row r="8" spans="1:6" ht="14.1" customHeight="1" x14ac:dyDescent="0.2">
      <c r="A8" s="10" t="s">
        <v>4</v>
      </c>
      <c r="B8" s="173" t="s">
        <v>126</v>
      </c>
      <c r="C8" s="174"/>
      <c r="D8" s="155" t="s">
        <v>58</v>
      </c>
      <c r="E8" s="157"/>
      <c r="F8" s="11"/>
    </row>
    <row r="9" spans="1:6" ht="14.1" customHeight="1" x14ac:dyDescent="0.2">
      <c r="A9" s="10" t="s">
        <v>5</v>
      </c>
      <c r="B9" s="173" t="s">
        <v>6</v>
      </c>
      <c r="C9" s="174"/>
      <c r="D9" s="155"/>
      <c r="E9" s="157"/>
      <c r="F9" s="11"/>
    </row>
    <row r="10" spans="1:6" ht="14.1" customHeight="1" x14ac:dyDescent="0.2">
      <c r="A10" s="10" t="s">
        <v>7</v>
      </c>
      <c r="B10" s="173" t="s">
        <v>8</v>
      </c>
      <c r="C10" s="174"/>
      <c r="D10" s="155"/>
      <c r="E10" s="157"/>
      <c r="F10" s="11"/>
    </row>
    <row r="11" spans="1:6" ht="14.1" customHeight="1" x14ac:dyDescent="0.2">
      <c r="A11" s="162" t="s">
        <v>54</v>
      </c>
      <c r="B11" s="162"/>
      <c r="C11" s="162"/>
      <c r="D11" s="162"/>
      <c r="E11" s="162"/>
      <c r="F11" s="11"/>
    </row>
    <row r="12" spans="1:6" ht="12.75" customHeight="1" x14ac:dyDescent="0.2">
      <c r="A12" s="38"/>
      <c r="B12" s="163" t="s">
        <v>9</v>
      </c>
      <c r="C12" s="164"/>
      <c r="D12" s="165" t="s">
        <v>53</v>
      </c>
      <c r="E12" s="165"/>
      <c r="F12" s="11"/>
    </row>
    <row r="13" spans="1:6" ht="15" customHeight="1" x14ac:dyDescent="0.2">
      <c r="A13" s="37"/>
      <c r="B13" s="166" t="s">
        <v>55</v>
      </c>
      <c r="C13" s="167"/>
      <c r="D13" s="168">
        <v>2</v>
      </c>
      <c r="E13" s="169"/>
      <c r="F13" s="11"/>
    </row>
    <row r="14" spans="1:6" s="33" customFormat="1" ht="14.1" customHeight="1" x14ac:dyDescent="0.2">
      <c r="A14" s="170" t="s">
        <v>123</v>
      </c>
      <c r="B14" s="171"/>
      <c r="C14" s="171"/>
      <c r="D14" s="171"/>
      <c r="E14" s="172"/>
      <c r="F14" s="32"/>
    </row>
    <row r="15" spans="1:6" ht="14.1" customHeight="1" x14ac:dyDescent="0.2">
      <c r="A15" s="132" t="s">
        <v>10</v>
      </c>
      <c r="B15" s="133"/>
      <c r="C15" s="133"/>
      <c r="D15" s="133"/>
      <c r="E15" s="134"/>
      <c r="F15" s="5"/>
    </row>
    <row r="16" spans="1:6" ht="14.1" customHeight="1" x14ac:dyDescent="0.2">
      <c r="A16" s="14">
        <v>1</v>
      </c>
      <c r="B16" s="148" t="s">
        <v>11</v>
      </c>
      <c r="C16" s="150"/>
      <c r="D16" s="155" t="s">
        <v>125</v>
      </c>
      <c r="E16" s="157"/>
      <c r="F16" s="5"/>
    </row>
    <row r="17" spans="1:6" ht="14.1" customHeight="1" x14ac:dyDescent="0.2">
      <c r="A17" s="14">
        <v>2</v>
      </c>
      <c r="B17" s="148" t="s">
        <v>12</v>
      </c>
      <c r="C17" s="150"/>
      <c r="D17" s="195">
        <v>1732.57</v>
      </c>
      <c r="E17" s="196">
        <v>0</v>
      </c>
      <c r="F17" s="5"/>
    </row>
    <row r="18" spans="1:6" ht="14.1" customHeight="1" x14ac:dyDescent="0.2">
      <c r="A18" s="14">
        <v>3</v>
      </c>
      <c r="B18" s="148" t="s">
        <v>13</v>
      </c>
      <c r="C18" s="150"/>
      <c r="D18" s="155" t="str">
        <f>D16</f>
        <v>Bombeiro Civil Líder - NOTURNO</v>
      </c>
      <c r="E18" s="157"/>
      <c r="F18" s="5"/>
    </row>
    <row r="19" spans="1:6" ht="14.1" customHeight="1" x14ac:dyDescent="0.2">
      <c r="A19" s="14">
        <v>4</v>
      </c>
      <c r="B19" s="138" t="s">
        <v>14</v>
      </c>
      <c r="C19" s="138"/>
      <c r="D19" s="158"/>
      <c r="E19" s="159"/>
      <c r="F19" s="5"/>
    </row>
    <row r="20" spans="1:6" ht="14.1" customHeight="1" x14ac:dyDescent="0.2">
      <c r="A20" s="14">
        <v>5</v>
      </c>
      <c r="B20" s="148" t="s">
        <v>56</v>
      </c>
      <c r="C20" s="150"/>
      <c r="D20" s="155"/>
      <c r="E20" s="157"/>
      <c r="F20" s="5"/>
    </row>
    <row r="21" spans="1:6" s="9" customFormat="1" ht="14.1" customHeight="1" x14ac:dyDescent="0.2">
      <c r="A21" s="135" t="s">
        <v>15</v>
      </c>
      <c r="B21" s="135"/>
      <c r="C21" s="135"/>
      <c r="D21" s="135"/>
      <c r="E21" s="135"/>
      <c r="F21" s="6"/>
    </row>
    <row r="22" spans="1:6" ht="14.1" customHeight="1" x14ac:dyDescent="0.2">
      <c r="A22" s="12">
        <v>1</v>
      </c>
      <c r="B22" s="129" t="s">
        <v>16</v>
      </c>
      <c r="C22" s="129"/>
      <c r="D22" s="16" t="s">
        <v>17</v>
      </c>
      <c r="E22" s="12" t="s">
        <v>18</v>
      </c>
      <c r="F22" s="5"/>
    </row>
    <row r="23" spans="1:6" ht="14.1" customHeight="1" x14ac:dyDescent="0.2">
      <c r="A23" s="14" t="s">
        <v>2</v>
      </c>
      <c r="B23" s="138" t="s">
        <v>19</v>
      </c>
      <c r="C23" s="138"/>
      <c r="D23" s="17"/>
      <c r="E23" s="18">
        <f>D17</f>
        <v>1732.57</v>
      </c>
      <c r="F23" s="5"/>
    </row>
    <row r="24" spans="1:6" ht="14.1" customHeight="1" x14ac:dyDescent="0.2">
      <c r="A24" s="14" t="s">
        <v>4</v>
      </c>
      <c r="B24" s="138" t="s">
        <v>20</v>
      </c>
      <c r="C24" s="138"/>
      <c r="D24" s="17">
        <v>0.3</v>
      </c>
      <c r="E24" s="79">
        <f>E23*D24</f>
        <v>519.77099999999996</v>
      </c>
      <c r="F24" s="28"/>
    </row>
    <row r="25" spans="1:6" ht="14.1" customHeight="1" x14ac:dyDescent="0.2">
      <c r="A25" s="14" t="s">
        <v>5</v>
      </c>
      <c r="B25" s="138" t="s">
        <v>21</v>
      </c>
      <c r="C25" s="138"/>
      <c r="D25" s="17">
        <v>0</v>
      </c>
      <c r="E25" s="18">
        <v>0</v>
      </c>
      <c r="F25" s="5"/>
    </row>
    <row r="26" spans="1:6" ht="14.1" customHeight="1" x14ac:dyDescent="0.2">
      <c r="A26" s="14" t="s">
        <v>7</v>
      </c>
      <c r="B26" s="138" t="s">
        <v>119</v>
      </c>
      <c r="C26" s="138"/>
      <c r="D26" s="17">
        <v>0.2</v>
      </c>
      <c r="E26" s="81">
        <f>((E23+E24)*7/12)*20%</f>
        <v>262.77311666666668</v>
      </c>
      <c r="F26" s="5"/>
    </row>
    <row r="27" spans="1:6" ht="14.1" customHeight="1" x14ac:dyDescent="0.2">
      <c r="A27" s="14" t="s">
        <v>23</v>
      </c>
      <c r="B27" s="138" t="s">
        <v>59</v>
      </c>
      <c r="C27" s="138"/>
      <c r="D27" s="17">
        <v>0</v>
      </c>
      <c r="E27" s="18">
        <v>0</v>
      </c>
      <c r="F27" s="5"/>
    </row>
    <row r="28" spans="1:6" ht="14.1" customHeight="1" x14ac:dyDescent="0.2">
      <c r="A28" s="14" t="s">
        <v>24</v>
      </c>
      <c r="B28" s="138" t="s">
        <v>27</v>
      </c>
      <c r="C28" s="138"/>
      <c r="D28" s="17">
        <v>0</v>
      </c>
      <c r="E28" s="18">
        <v>0</v>
      </c>
      <c r="F28" s="5"/>
    </row>
    <row r="29" spans="1:6" ht="14.1" customHeight="1" x14ac:dyDescent="0.2">
      <c r="A29" s="129" t="s">
        <v>40</v>
      </c>
      <c r="B29" s="129"/>
      <c r="C29" s="129"/>
      <c r="D29" s="129"/>
      <c r="E29" s="40">
        <f>ROUND(SUM(E23:E28),2)</f>
        <v>2515.11</v>
      </c>
      <c r="F29" s="5"/>
    </row>
    <row r="30" spans="1:6" ht="14.1" customHeight="1" x14ac:dyDescent="0.2">
      <c r="A30" s="135" t="s">
        <v>60</v>
      </c>
      <c r="B30" s="135"/>
      <c r="C30" s="135"/>
      <c r="D30" s="135"/>
      <c r="E30" s="135"/>
      <c r="F30" s="5"/>
    </row>
    <row r="31" spans="1:6" s="7" customFormat="1" ht="14.1" customHeight="1" x14ac:dyDescent="0.2">
      <c r="A31" s="132" t="s">
        <v>61</v>
      </c>
      <c r="B31" s="133"/>
      <c r="C31" s="134"/>
      <c r="D31" s="16" t="s">
        <v>17</v>
      </c>
      <c r="E31" s="12" t="s">
        <v>31</v>
      </c>
      <c r="F31" s="20"/>
    </row>
    <row r="32" spans="1:6" s="7" customFormat="1" ht="14.1" customHeight="1" x14ac:dyDescent="0.2">
      <c r="A32" s="22" t="s">
        <v>2</v>
      </c>
      <c r="B32" s="154" t="s">
        <v>42</v>
      </c>
      <c r="C32" s="154"/>
      <c r="D32" s="34">
        <v>8.3299999999999999E-2</v>
      </c>
      <c r="E32" s="18">
        <f>ROUND($E$29*D32,2)</f>
        <v>209.51</v>
      </c>
      <c r="F32" s="20"/>
    </row>
    <row r="33" spans="1:6" s="7" customFormat="1" ht="14.1" customHeight="1" x14ac:dyDescent="0.2">
      <c r="A33" s="22" t="s">
        <v>4</v>
      </c>
      <c r="B33" s="154" t="s">
        <v>62</v>
      </c>
      <c r="C33" s="154"/>
      <c r="D33" s="34">
        <v>0.1111</v>
      </c>
      <c r="E33" s="18">
        <f>ROUND($E$29*D33,2)</f>
        <v>279.43</v>
      </c>
      <c r="F33" s="20"/>
    </row>
    <row r="34" spans="1:6" s="7" customFormat="1" ht="14.1" customHeight="1" x14ac:dyDescent="0.2">
      <c r="A34" s="151" t="s">
        <v>63</v>
      </c>
      <c r="B34" s="151"/>
      <c r="C34" s="151"/>
      <c r="D34" s="23">
        <f>SUM(D32:D33)</f>
        <v>0.19440000000000002</v>
      </c>
      <c r="E34" s="19">
        <f>ROUND($E$29*D34,2)</f>
        <v>488.94</v>
      </c>
      <c r="F34" s="20"/>
    </row>
    <row r="35" spans="1:6" s="7" customFormat="1" ht="14.1" customHeight="1" x14ac:dyDescent="0.2">
      <c r="A35" s="54"/>
      <c r="B35" s="55"/>
      <c r="C35" s="56"/>
      <c r="D35" s="23"/>
      <c r="E35" s="19"/>
      <c r="F35" s="20"/>
    </row>
    <row r="36" spans="1:6" s="7" customFormat="1" ht="14.1" customHeight="1" x14ac:dyDescent="0.2">
      <c r="A36" s="132" t="s">
        <v>64</v>
      </c>
      <c r="B36" s="133"/>
      <c r="C36" s="134"/>
      <c r="D36" s="16" t="s">
        <v>17</v>
      </c>
      <c r="E36" s="12" t="s">
        <v>31</v>
      </c>
      <c r="F36" s="20"/>
    </row>
    <row r="37" spans="1:6" s="7" customFormat="1" ht="14.1" customHeight="1" x14ac:dyDescent="0.2">
      <c r="A37" s="22" t="s">
        <v>2</v>
      </c>
      <c r="B37" s="154" t="s">
        <v>32</v>
      </c>
      <c r="C37" s="154"/>
      <c r="D37" s="17">
        <v>0.2</v>
      </c>
      <c r="E37" s="39">
        <f>ROUND((E29+E34+E78)*D37,2)</f>
        <v>610.62</v>
      </c>
      <c r="F37" s="20"/>
    </row>
    <row r="38" spans="1:6" s="7" customFormat="1" ht="14.1" customHeight="1" x14ac:dyDescent="0.2">
      <c r="A38" s="22" t="s">
        <v>4</v>
      </c>
      <c r="B38" s="154" t="s">
        <v>36</v>
      </c>
      <c r="C38" s="154"/>
      <c r="D38" s="17">
        <v>2.5000000000000001E-2</v>
      </c>
      <c r="E38" s="18">
        <f>ROUND((E29+E34+E78)*D38,2)</f>
        <v>76.33</v>
      </c>
      <c r="F38" s="20"/>
    </row>
    <row r="39" spans="1:6" s="7" customFormat="1" ht="14.1" customHeight="1" x14ac:dyDescent="0.2">
      <c r="A39" s="22" t="s">
        <v>5</v>
      </c>
      <c r="B39" s="154" t="s">
        <v>38</v>
      </c>
      <c r="C39" s="154"/>
      <c r="D39" s="17">
        <v>0.03</v>
      </c>
      <c r="E39" s="18">
        <f>ROUND((E29+E34+E78)*D39,2)</f>
        <v>91.59</v>
      </c>
      <c r="F39" s="20"/>
    </row>
    <row r="40" spans="1:6" s="7" customFormat="1" ht="14.1" customHeight="1" x14ac:dyDescent="0.2">
      <c r="A40" s="22" t="s">
        <v>7</v>
      </c>
      <c r="B40" s="154" t="s">
        <v>33</v>
      </c>
      <c r="C40" s="154"/>
      <c r="D40" s="17">
        <v>1.4999999999999999E-2</v>
      </c>
      <c r="E40" s="18">
        <f>ROUND((E29+E34+E78)*D40,2)</f>
        <v>45.8</v>
      </c>
      <c r="F40" s="20"/>
    </row>
    <row r="41" spans="1:6" s="7" customFormat="1" ht="14.1" customHeight="1" x14ac:dyDescent="0.2">
      <c r="A41" s="22" t="s">
        <v>23</v>
      </c>
      <c r="B41" s="154" t="s">
        <v>34</v>
      </c>
      <c r="C41" s="154"/>
      <c r="D41" s="17">
        <v>0.01</v>
      </c>
      <c r="E41" s="18">
        <f>ROUND((E29+E34+E78)*D41,2)</f>
        <v>30.53</v>
      </c>
      <c r="F41" s="20"/>
    </row>
    <row r="42" spans="1:6" s="7" customFormat="1" ht="14.1" customHeight="1" x14ac:dyDescent="0.2">
      <c r="A42" s="22" t="s">
        <v>24</v>
      </c>
      <c r="B42" s="154" t="s">
        <v>39</v>
      </c>
      <c r="C42" s="154"/>
      <c r="D42" s="17">
        <v>6.0000000000000001E-3</v>
      </c>
      <c r="E42" s="18">
        <f>(E29+E34+E78)*D42</f>
        <v>18.318540000000002</v>
      </c>
      <c r="F42" s="20"/>
    </row>
    <row r="43" spans="1:6" s="7" customFormat="1" ht="14.1" customHeight="1" x14ac:dyDescent="0.2">
      <c r="A43" s="22" t="s">
        <v>25</v>
      </c>
      <c r="B43" s="154" t="s">
        <v>35</v>
      </c>
      <c r="C43" s="154"/>
      <c r="D43" s="17">
        <v>2E-3</v>
      </c>
      <c r="E43" s="18">
        <f>(E29+E34+E78)*D43</f>
        <v>6.1061800000000002</v>
      </c>
      <c r="F43" s="20"/>
    </row>
    <row r="44" spans="1:6" s="7" customFormat="1" ht="14.1" customHeight="1" x14ac:dyDescent="0.2">
      <c r="A44" s="22" t="s">
        <v>26</v>
      </c>
      <c r="B44" s="154" t="s">
        <v>37</v>
      </c>
      <c r="C44" s="154"/>
      <c r="D44" s="17">
        <v>0.08</v>
      </c>
      <c r="E44" s="18">
        <f>(E29+E34+E78)*D44</f>
        <v>244.24720000000002</v>
      </c>
      <c r="F44" s="20"/>
    </row>
    <row r="45" spans="1:6" s="7" customFormat="1" ht="14.1" customHeight="1" x14ac:dyDescent="0.2">
      <c r="A45" s="129" t="s">
        <v>40</v>
      </c>
      <c r="B45" s="129"/>
      <c r="C45" s="129"/>
      <c r="D45" s="43">
        <f>SUM(D37:D44)</f>
        <v>0.36800000000000005</v>
      </c>
      <c r="E45" s="40">
        <v>1123.55</v>
      </c>
      <c r="F45" s="20"/>
    </row>
    <row r="46" spans="1:6" s="7" customFormat="1" ht="14.1" customHeight="1" x14ac:dyDescent="0.2">
      <c r="A46" s="132" t="s">
        <v>65</v>
      </c>
      <c r="B46" s="133"/>
      <c r="C46" s="134"/>
      <c r="D46" s="62"/>
      <c r="E46" s="12"/>
      <c r="F46" s="20"/>
    </row>
    <row r="47" spans="1:6" ht="14.1" customHeight="1" x14ac:dyDescent="0.2">
      <c r="A47" s="14" t="s">
        <v>2</v>
      </c>
      <c r="B47" s="138" t="s">
        <v>28</v>
      </c>
      <c r="C47" s="138"/>
      <c r="D47" s="138"/>
      <c r="E47" s="18">
        <f>((8.55*2)*15)-(E23*0.06)</f>
        <v>152.54580000000001</v>
      </c>
      <c r="F47" s="31"/>
    </row>
    <row r="48" spans="1:6" ht="14.1" customHeight="1" x14ac:dyDescent="0.2">
      <c r="A48" s="14" t="s">
        <v>4</v>
      </c>
      <c r="B48" s="138" t="s">
        <v>66</v>
      </c>
      <c r="C48" s="138"/>
      <c r="D48" s="138"/>
      <c r="E48" s="39">
        <f>(20.5*15)-1</f>
        <v>306.5</v>
      </c>
      <c r="F48" s="5"/>
    </row>
    <row r="49" spans="1:6" ht="14.1" customHeight="1" x14ac:dyDescent="0.2">
      <c r="A49" s="14" t="s">
        <v>5</v>
      </c>
      <c r="B49" s="138" t="s">
        <v>67</v>
      </c>
      <c r="C49" s="138"/>
      <c r="D49" s="138"/>
      <c r="E49" s="41">
        <v>0</v>
      </c>
      <c r="F49" s="5"/>
    </row>
    <row r="50" spans="1:6" ht="14.1" customHeight="1" x14ac:dyDescent="0.2">
      <c r="A50" s="14" t="s">
        <v>7</v>
      </c>
      <c r="B50" s="138" t="s">
        <v>68</v>
      </c>
      <c r="C50" s="138"/>
      <c r="D50" s="138"/>
      <c r="E50" s="15"/>
      <c r="F50" s="5"/>
    </row>
    <row r="51" spans="1:6" ht="14.1" customHeight="1" x14ac:dyDescent="0.2">
      <c r="A51" s="14" t="s">
        <v>23</v>
      </c>
      <c r="B51" s="138" t="s">
        <v>120</v>
      </c>
      <c r="C51" s="138"/>
      <c r="D51" s="138"/>
      <c r="E51" s="15"/>
      <c r="F51" s="5"/>
    </row>
    <row r="52" spans="1:6" ht="14.1" customHeight="1" x14ac:dyDescent="0.2">
      <c r="A52" s="14" t="s">
        <v>24</v>
      </c>
      <c r="B52" s="138" t="s">
        <v>69</v>
      </c>
      <c r="C52" s="138"/>
      <c r="D52" s="138"/>
      <c r="E52" s="15">
        <v>10</v>
      </c>
      <c r="F52" s="5"/>
    </row>
    <row r="53" spans="1:6" ht="14.1" customHeight="1" x14ac:dyDescent="0.2">
      <c r="A53" s="129" t="s">
        <v>40</v>
      </c>
      <c r="B53" s="129"/>
      <c r="C53" s="129"/>
      <c r="D53" s="129"/>
      <c r="E53" s="42">
        <f>ROUND(SUM(E47:E52),2)</f>
        <v>469.05</v>
      </c>
      <c r="F53" s="5"/>
    </row>
    <row r="54" spans="1:6" ht="14.1" customHeight="1" x14ac:dyDescent="0.2">
      <c r="A54" s="132" t="s">
        <v>70</v>
      </c>
      <c r="B54" s="133"/>
      <c r="C54" s="133"/>
      <c r="D54" s="133"/>
      <c r="E54" s="134"/>
      <c r="F54" s="5"/>
    </row>
    <row r="55" spans="1:6" ht="14.1" customHeight="1" x14ac:dyDescent="0.2">
      <c r="A55" s="132" t="s">
        <v>71</v>
      </c>
      <c r="B55" s="133"/>
      <c r="C55" s="133"/>
      <c r="D55" s="134"/>
      <c r="E55" s="12"/>
      <c r="F55" s="5"/>
    </row>
    <row r="56" spans="1:6" ht="14.1" customHeight="1" x14ac:dyDescent="0.2">
      <c r="A56" s="14" t="s">
        <v>72</v>
      </c>
      <c r="B56" s="138" t="s">
        <v>75</v>
      </c>
      <c r="C56" s="138"/>
      <c r="D56" s="138"/>
      <c r="E56" s="18">
        <f>E34</f>
        <v>488.94</v>
      </c>
      <c r="F56" s="5"/>
    </row>
    <row r="57" spans="1:6" ht="14.1" customHeight="1" x14ac:dyDescent="0.2">
      <c r="A57" s="14" t="s">
        <v>73</v>
      </c>
      <c r="B57" s="138" t="s">
        <v>76</v>
      </c>
      <c r="C57" s="138"/>
      <c r="D57" s="138"/>
      <c r="E57" s="18">
        <f>E45</f>
        <v>1123.55</v>
      </c>
      <c r="F57" s="5"/>
    </row>
    <row r="58" spans="1:6" ht="14.1" customHeight="1" x14ac:dyDescent="0.2">
      <c r="A58" s="14" t="s">
        <v>74</v>
      </c>
      <c r="B58" s="138" t="s">
        <v>77</v>
      </c>
      <c r="C58" s="138"/>
      <c r="D58" s="138"/>
      <c r="E58" s="18">
        <f>E53</f>
        <v>469.05</v>
      </c>
      <c r="F58" s="5"/>
    </row>
    <row r="59" spans="1:6" ht="14.1" customHeight="1" x14ac:dyDescent="0.2">
      <c r="A59" s="14"/>
      <c r="B59" s="155" t="s">
        <v>40</v>
      </c>
      <c r="C59" s="156"/>
      <c r="D59" s="157"/>
      <c r="E59" s="19">
        <f>ROUND(SUM(E56:E58),2)</f>
        <v>2081.54</v>
      </c>
      <c r="F59" s="5"/>
    </row>
    <row r="60" spans="1:6" ht="14.1" customHeight="1" x14ac:dyDescent="0.2">
      <c r="A60" s="9"/>
      <c r="B60" s="9"/>
      <c r="C60" s="9"/>
      <c r="D60" s="9"/>
      <c r="E60" s="59"/>
      <c r="F60" s="5"/>
    </row>
    <row r="61" spans="1:6" ht="14.1" customHeight="1" x14ac:dyDescent="0.2">
      <c r="A61" s="135" t="s">
        <v>78</v>
      </c>
      <c r="B61" s="135"/>
      <c r="C61" s="135"/>
      <c r="D61" s="135"/>
      <c r="E61" s="135"/>
      <c r="F61" s="5"/>
    </row>
    <row r="62" spans="1:6" ht="14.1" customHeight="1" x14ac:dyDescent="0.2">
      <c r="A62" s="22" t="s">
        <v>2</v>
      </c>
      <c r="B62" s="154" t="s">
        <v>43</v>
      </c>
      <c r="C62" s="154"/>
      <c r="D62" s="60">
        <v>4.1700000000000001E-3</v>
      </c>
      <c r="E62" s="18">
        <f>ROUND($E$29*D62,2)</f>
        <v>10.49</v>
      </c>
      <c r="F62" s="5"/>
    </row>
    <row r="63" spans="1:6" ht="14.1" customHeight="1" x14ac:dyDescent="0.2">
      <c r="A63" s="22" t="s">
        <v>4</v>
      </c>
      <c r="B63" s="138" t="s">
        <v>52</v>
      </c>
      <c r="C63" s="154"/>
      <c r="D63" s="60">
        <v>3.3E-4</v>
      </c>
      <c r="E63" s="18">
        <f>E62*0.08</f>
        <v>0.83920000000000006</v>
      </c>
      <c r="F63" s="5"/>
    </row>
    <row r="64" spans="1:6" ht="14.1" customHeight="1" x14ac:dyDescent="0.2">
      <c r="A64" s="22" t="s">
        <v>5</v>
      </c>
      <c r="B64" s="138" t="s">
        <v>79</v>
      </c>
      <c r="C64" s="154"/>
      <c r="D64" s="60">
        <v>1.6000000000000001E-3</v>
      </c>
      <c r="E64" s="18">
        <f>E29*D64</f>
        <v>4.0241760000000006</v>
      </c>
      <c r="F64" s="5"/>
    </row>
    <row r="65" spans="1:6" ht="14.1" customHeight="1" x14ac:dyDescent="0.2">
      <c r="A65" s="22" t="s">
        <v>7</v>
      </c>
      <c r="B65" s="138" t="s">
        <v>0</v>
      </c>
      <c r="C65" s="154"/>
      <c r="D65" s="60">
        <v>1.9439999999999999E-2</v>
      </c>
      <c r="E65" s="18">
        <f>ROUND($E$29*D65,2)</f>
        <v>48.89</v>
      </c>
      <c r="F65" s="5"/>
    </row>
    <row r="66" spans="1:6" ht="14.1" customHeight="1" x14ac:dyDescent="0.2">
      <c r="A66" s="22" t="s">
        <v>23</v>
      </c>
      <c r="B66" s="138" t="s">
        <v>80</v>
      </c>
      <c r="C66" s="154"/>
      <c r="D66" s="60">
        <v>7.1599999999999997E-3</v>
      </c>
      <c r="E66" s="18">
        <f>E65*D45</f>
        <v>17.991520000000001</v>
      </c>
      <c r="F66" s="5"/>
    </row>
    <row r="67" spans="1:6" ht="14.1" customHeight="1" x14ac:dyDescent="0.2">
      <c r="A67" s="22" t="s">
        <v>24</v>
      </c>
      <c r="B67" s="138" t="s">
        <v>81</v>
      </c>
      <c r="C67" s="154"/>
      <c r="D67" s="60">
        <v>3.2000000000000001E-2</v>
      </c>
      <c r="E67" s="18">
        <f>E29*D67</f>
        <v>80.483520000000013</v>
      </c>
      <c r="F67" s="5"/>
    </row>
    <row r="68" spans="1:6" ht="14.1" customHeight="1" x14ac:dyDescent="0.2">
      <c r="A68" s="129" t="s">
        <v>40</v>
      </c>
      <c r="B68" s="129"/>
      <c r="C68" s="129"/>
      <c r="D68" s="43">
        <f>SUM(D62:D67)</f>
        <v>6.4700000000000008E-2</v>
      </c>
      <c r="E68" s="40">
        <v>162.71</v>
      </c>
      <c r="F68" s="5"/>
    </row>
    <row r="69" spans="1:6" ht="14.1" customHeight="1" x14ac:dyDescent="0.2">
      <c r="A69" s="9"/>
      <c r="B69" s="9"/>
      <c r="C69" s="9"/>
      <c r="D69" s="9"/>
      <c r="E69" s="59"/>
      <c r="F69" s="5"/>
    </row>
    <row r="70" spans="1:6" ht="14.1" customHeight="1" x14ac:dyDescent="0.2">
      <c r="A70" s="135" t="s">
        <v>82</v>
      </c>
      <c r="B70" s="135"/>
      <c r="C70" s="135"/>
      <c r="D70" s="135"/>
      <c r="E70" s="135"/>
      <c r="F70" s="5"/>
    </row>
    <row r="71" spans="1:6" ht="14.1" customHeight="1" x14ac:dyDescent="0.2">
      <c r="A71" s="12" t="s">
        <v>30</v>
      </c>
      <c r="B71" s="152" t="s">
        <v>83</v>
      </c>
      <c r="C71" s="152"/>
      <c r="D71" s="16" t="s">
        <v>17</v>
      </c>
      <c r="E71" s="12" t="s">
        <v>31</v>
      </c>
      <c r="F71" s="5"/>
    </row>
    <row r="72" spans="1:6" ht="14.1" customHeight="1" x14ac:dyDescent="0.2">
      <c r="A72" s="14" t="s">
        <v>2</v>
      </c>
      <c r="B72" s="138" t="s">
        <v>84</v>
      </c>
      <c r="C72" s="138"/>
      <c r="D72" s="82">
        <v>9.2599999999999991E-3</v>
      </c>
      <c r="E72" s="18">
        <f t="shared" ref="E72:E77" si="0">ROUND($E$29*D72,2)</f>
        <v>23.29</v>
      </c>
      <c r="F72" s="5"/>
    </row>
    <row r="73" spans="1:6" ht="14.1" customHeight="1" x14ac:dyDescent="0.2">
      <c r="A73" s="14" t="s">
        <v>4</v>
      </c>
      <c r="B73" s="138" t="s">
        <v>85</v>
      </c>
      <c r="C73" s="138"/>
      <c r="D73" s="82">
        <v>5.5599999999999998E-3</v>
      </c>
      <c r="E73" s="18">
        <f t="shared" si="0"/>
        <v>13.98</v>
      </c>
      <c r="F73" s="5"/>
    </row>
    <row r="74" spans="1:6" ht="14.1" customHeight="1" x14ac:dyDescent="0.2">
      <c r="A74" s="14" t="s">
        <v>5</v>
      </c>
      <c r="B74" s="138" t="s">
        <v>86</v>
      </c>
      <c r="C74" s="138"/>
      <c r="D74" s="82">
        <v>2.7999999999999998E-4</v>
      </c>
      <c r="E74" s="18">
        <f t="shared" si="0"/>
        <v>0.7</v>
      </c>
      <c r="F74" s="5"/>
    </row>
    <row r="75" spans="1:6" ht="14.1" customHeight="1" x14ac:dyDescent="0.2">
      <c r="A75" s="14" t="s">
        <v>7</v>
      </c>
      <c r="B75" s="138" t="s">
        <v>87</v>
      </c>
      <c r="C75" s="138"/>
      <c r="D75" s="82">
        <v>3.3E-3</v>
      </c>
      <c r="E75" s="18">
        <f t="shared" si="0"/>
        <v>8.3000000000000007</v>
      </c>
      <c r="F75" s="5"/>
    </row>
    <row r="76" spans="1:6" ht="14.1" customHeight="1" x14ac:dyDescent="0.2">
      <c r="A76" s="14" t="s">
        <v>23</v>
      </c>
      <c r="B76" s="138" t="s">
        <v>88</v>
      </c>
      <c r="C76" s="138"/>
      <c r="D76" s="82">
        <v>1.1000000000000001E-3</v>
      </c>
      <c r="E76" s="18">
        <f t="shared" si="0"/>
        <v>2.77</v>
      </c>
      <c r="F76" s="5"/>
    </row>
    <row r="77" spans="1:6" ht="14.1" customHeight="1" x14ac:dyDescent="0.2">
      <c r="A77" s="14" t="s">
        <v>24</v>
      </c>
      <c r="B77" s="138" t="s">
        <v>89</v>
      </c>
      <c r="C77" s="138"/>
      <c r="D77" s="82">
        <v>0</v>
      </c>
      <c r="E77" s="18">
        <f t="shared" si="0"/>
        <v>0</v>
      </c>
      <c r="F77" s="5"/>
    </row>
    <row r="78" spans="1:6" ht="14.1" customHeight="1" x14ac:dyDescent="0.2">
      <c r="A78" s="151" t="s">
        <v>90</v>
      </c>
      <c r="B78" s="151"/>
      <c r="C78" s="151"/>
      <c r="D78" s="23">
        <f>SUM(D72:D77)</f>
        <v>1.95E-2</v>
      </c>
      <c r="E78" s="19">
        <f>SUM(E72:E77)</f>
        <v>49.04</v>
      </c>
      <c r="F78" s="5"/>
    </row>
    <row r="79" spans="1:6" ht="13.5" customHeight="1" x14ac:dyDescent="0.2">
      <c r="A79" s="12" t="s">
        <v>41</v>
      </c>
      <c r="B79" s="152" t="s">
        <v>91</v>
      </c>
      <c r="C79" s="152"/>
      <c r="D79" s="16" t="s">
        <v>17</v>
      </c>
      <c r="E79" s="12" t="s">
        <v>31</v>
      </c>
      <c r="F79" s="5"/>
    </row>
    <row r="80" spans="1:6" ht="14.1" customHeight="1" x14ac:dyDescent="0.2">
      <c r="A80" s="14" t="s">
        <v>2</v>
      </c>
      <c r="B80" s="138" t="s">
        <v>92</v>
      </c>
      <c r="C80" s="138"/>
      <c r="D80" s="34">
        <v>0</v>
      </c>
      <c r="E80" s="18">
        <f>ROUND($E$29*D80,2)</f>
        <v>0</v>
      </c>
      <c r="F80" s="5"/>
    </row>
    <row r="81" spans="1:6" ht="14.1" customHeight="1" x14ac:dyDescent="0.2">
      <c r="A81" s="151" t="s">
        <v>90</v>
      </c>
      <c r="B81" s="151"/>
      <c r="C81" s="151"/>
      <c r="D81" s="23">
        <v>0</v>
      </c>
      <c r="E81" s="19">
        <f>ROUND($E$29*D81,2)</f>
        <v>0</v>
      </c>
      <c r="F81" s="5"/>
    </row>
    <row r="82" spans="1:6" ht="14.1" customHeight="1" x14ac:dyDescent="0.2">
      <c r="A82" s="57"/>
      <c r="B82" s="57"/>
      <c r="C82" s="57"/>
      <c r="D82" s="57"/>
      <c r="E82" s="58"/>
      <c r="F82" s="5"/>
    </row>
    <row r="83" spans="1:6" ht="14.1" customHeight="1" x14ac:dyDescent="0.2">
      <c r="A83" s="132" t="s">
        <v>93</v>
      </c>
      <c r="B83" s="133"/>
      <c r="C83" s="133"/>
      <c r="D83" s="133"/>
      <c r="E83" s="134"/>
      <c r="F83" s="5"/>
    </row>
    <row r="84" spans="1:6" ht="14.1" customHeight="1" x14ac:dyDescent="0.2">
      <c r="A84" s="132" t="s">
        <v>94</v>
      </c>
      <c r="B84" s="133"/>
      <c r="C84" s="133"/>
      <c r="D84" s="134"/>
      <c r="E84" s="12"/>
      <c r="F84" s="5"/>
    </row>
    <row r="85" spans="1:6" ht="14.1" customHeight="1" x14ac:dyDescent="0.2">
      <c r="A85" s="14" t="s">
        <v>30</v>
      </c>
      <c r="B85" s="138" t="s">
        <v>83</v>
      </c>
      <c r="C85" s="138"/>
      <c r="D85" s="138"/>
      <c r="E85" s="18">
        <f>E78</f>
        <v>49.04</v>
      </c>
      <c r="F85" s="5"/>
    </row>
    <row r="86" spans="1:6" ht="14.1" customHeight="1" x14ac:dyDescent="0.2">
      <c r="A86" s="14" t="s">
        <v>41</v>
      </c>
      <c r="B86" s="138" t="s">
        <v>91</v>
      </c>
      <c r="C86" s="138"/>
      <c r="D86" s="138"/>
      <c r="E86" s="18">
        <f>E81</f>
        <v>0</v>
      </c>
      <c r="F86" s="5"/>
    </row>
    <row r="87" spans="1:6" ht="14.1" customHeight="1" x14ac:dyDescent="0.2">
      <c r="A87" s="14"/>
      <c r="B87" s="139" t="s">
        <v>40</v>
      </c>
      <c r="C87" s="140"/>
      <c r="D87" s="141"/>
      <c r="E87" s="19">
        <f>SUM(E85:E86)</f>
        <v>49.04</v>
      </c>
      <c r="F87" s="5"/>
    </row>
    <row r="88" spans="1:6" ht="14.1" customHeight="1" x14ac:dyDescent="0.2">
      <c r="A88" s="57"/>
      <c r="B88" s="57"/>
      <c r="C88" s="57"/>
      <c r="D88" s="57"/>
      <c r="E88" s="58"/>
      <c r="F88" s="5"/>
    </row>
    <row r="89" spans="1:6" ht="14.1" customHeight="1" x14ac:dyDescent="0.2">
      <c r="A89" s="135" t="s">
        <v>95</v>
      </c>
      <c r="B89" s="135"/>
      <c r="C89" s="135"/>
      <c r="D89" s="135"/>
      <c r="E89" s="135"/>
      <c r="F89" s="5"/>
    </row>
    <row r="90" spans="1:6" ht="14.1" customHeight="1" x14ac:dyDescent="0.2">
      <c r="A90" s="12">
        <v>5</v>
      </c>
      <c r="B90" s="142" t="s">
        <v>29</v>
      </c>
      <c r="C90" s="143"/>
      <c r="D90" s="144"/>
      <c r="E90" s="13" t="s">
        <v>18</v>
      </c>
      <c r="F90" s="5"/>
    </row>
    <row r="91" spans="1:6" ht="14.1" customHeight="1" x14ac:dyDescent="0.2">
      <c r="A91" s="14" t="s">
        <v>2</v>
      </c>
      <c r="B91" s="192" t="s">
        <v>115</v>
      </c>
      <c r="C91" s="193"/>
      <c r="D91" s="194"/>
      <c r="E91" s="78" t="e">
        <f>'BC Líder - Diurno'!E91</f>
        <v>#REF!</v>
      </c>
      <c r="F91" s="5"/>
    </row>
    <row r="92" spans="1:6" ht="14.1" customHeight="1" x14ac:dyDescent="0.2">
      <c r="A92" s="14" t="s">
        <v>4</v>
      </c>
      <c r="B92" s="192" t="s">
        <v>117</v>
      </c>
      <c r="C92" s="193"/>
      <c r="D92" s="194"/>
      <c r="E92" s="78" t="e">
        <f>'BC Líder - Diurno'!E92</f>
        <v>#REF!</v>
      </c>
      <c r="F92" s="5"/>
    </row>
    <row r="93" spans="1:6" ht="14.1" customHeight="1" x14ac:dyDescent="0.2">
      <c r="A93" s="14" t="s">
        <v>5</v>
      </c>
      <c r="B93" s="148" t="s">
        <v>27</v>
      </c>
      <c r="C93" s="149"/>
      <c r="D93" s="150"/>
      <c r="E93" s="15">
        <v>0</v>
      </c>
      <c r="F93" s="21"/>
    </row>
    <row r="94" spans="1:6" ht="14.1" customHeight="1" x14ac:dyDescent="0.2">
      <c r="A94" s="132" t="s">
        <v>40</v>
      </c>
      <c r="B94" s="133"/>
      <c r="C94" s="133"/>
      <c r="D94" s="134"/>
      <c r="E94" s="42" t="e">
        <f>SUM(E91:E93)</f>
        <v>#REF!</v>
      </c>
      <c r="F94" s="5"/>
    </row>
    <row r="95" spans="1:6" ht="14.1" customHeight="1" x14ac:dyDescent="0.2">
      <c r="A95" s="1"/>
      <c r="B95" s="1"/>
      <c r="C95" s="1"/>
      <c r="D95" s="1"/>
      <c r="E95" s="1"/>
      <c r="F95" s="5"/>
    </row>
    <row r="96" spans="1:6" ht="14.1" customHeight="1" x14ac:dyDescent="0.2">
      <c r="A96" s="135" t="s">
        <v>96</v>
      </c>
      <c r="B96" s="135"/>
      <c r="C96" s="135"/>
      <c r="D96" s="135"/>
      <c r="E96" s="135"/>
      <c r="F96" s="5"/>
    </row>
    <row r="97" spans="1:8" ht="14.1" customHeight="1" x14ac:dyDescent="0.2">
      <c r="A97" s="24">
        <v>6</v>
      </c>
      <c r="B97" s="136" t="s">
        <v>44</v>
      </c>
      <c r="C97" s="136"/>
      <c r="D97" s="16" t="s">
        <v>17</v>
      </c>
      <c r="E97" s="12" t="s">
        <v>31</v>
      </c>
      <c r="F97" s="5"/>
    </row>
    <row r="98" spans="1:8" ht="14.1" customHeight="1" x14ac:dyDescent="0.2">
      <c r="A98" s="10" t="s">
        <v>2</v>
      </c>
      <c r="B98" s="127" t="s">
        <v>45</v>
      </c>
      <c r="C98" s="127"/>
      <c r="D98" s="23">
        <v>0.03</v>
      </c>
      <c r="E98" s="19" t="e">
        <f>SUM(E29,E59,E68,E87,E94)*D98</f>
        <v>#REF!</v>
      </c>
      <c r="F98" s="26"/>
    </row>
    <row r="99" spans="1:8" ht="14.1" customHeight="1" x14ac:dyDescent="0.2">
      <c r="A99" s="10" t="s">
        <v>4</v>
      </c>
      <c r="B99" s="127" t="s">
        <v>47</v>
      </c>
      <c r="C99" s="127"/>
      <c r="D99" s="25">
        <v>6.7900000000000002E-2</v>
      </c>
      <c r="E99" s="19" t="e">
        <f>(E113+E98)*D99</f>
        <v>#REF!</v>
      </c>
      <c r="F99" s="26"/>
    </row>
    <row r="100" spans="1:8" ht="14.1" customHeight="1" x14ac:dyDescent="0.2">
      <c r="A100" s="137" t="s">
        <v>5</v>
      </c>
      <c r="B100" s="127" t="s">
        <v>46</v>
      </c>
      <c r="C100" s="127"/>
      <c r="D100" s="25">
        <f>SUM(D101:D103)</f>
        <v>0.14250000000000002</v>
      </c>
      <c r="E100" s="19">
        <v>0</v>
      </c>
      <c r="F100" s="11"/>
    </row>
    <row r="101" spans="1:8" ht="14.1" customHeight="1" x14ac:dyDescent="0.2">
      <c r="A101" s="137"/>
      <c r="B101" s="138" t="s">
        <v>97</v>
      </c>
      <c r="C101" s="138"/>
      <c r="D101" s="17">
        <v>1.6500000000000001E-2</v>
      </c>
      <c r="E101" s="18" t="e">
        <f>SUM(E29,E59,E68,E87,E94,E98,E99)/(1-D100)*D101</f>
        <v>#REF!</v>
      </c>
      <c r="F101" s="11"/>
    </row>
    <row r="102" spans="1:8" ht="14.1" customHeight="1" x14ac:dyDescent="0.2">
      <c r="A102" s="137"/>
      <c r="B102" s="138" t="s">
        <v>98</v>
      </c>
      <c r="C102" s="138"/>
      <c r="D102" s="17">
        <v>7.5999999999999998E-2</v>
      </c>
      <c r="E102" s="18" t="e">
        <f>SUM(E29,E59,E68,E87,E94,E98,E99)/(1-D100)*D102</f>
        <v>#REF!</v>
      </c>
      <c r="F102" s="11"/>
    </row>
    <row r="103" spans="1:8" ht="14.1" customHeight="1" x14ac:dyDescent="0.2">
      <c r="A103" s="137"/>
      <c r="B103" s="138" t="s">
        <v>99</v>
      </c>
      <c r="C103" s="138"/>
      <c r="D103" s="27">
        <v>0.05</v>
      </c>
      <c r="E103" s="18" t="e">
        <f>SUM(E29,E59,E68,E87,E94,E98,E99)/(1-D100)*D103</f>
        <v>#REF!</v>
      </c>
      <c r="F103" s="11"/>
    </row>
    <row r="104" spans="1:8" ht="14.1" customHeight="1" x14ac:dyDescent="0.2">
      <c r="A104" s="1"/>
      <c r="B104" s="1"/>
      <c r="C104" s="1"/>
      <c r="D104" s="1"/>
      <c r="E104" s="1"/>
      <c r="F104" s="26"/>
      <c r="G104" s="51"/>
      <c r="H104" s="53"/>
    </row>
    <row r="105" spans="1:8" ht="14.1" customHeight="1" x14ac:dyDescent="0.2">
      <c r="A105" s="129" t="s">
        <v>40</v>
      </c>
      <c r="B105" s="129"/>
      <c r="C105" s="129"/>
      <c r="D105" s="44">
        <f>D98+D100+D99</f>
        <v>0.2404</v>
      </c>
      <c r="E105" s="40">
        <v>1407</v>
      </c>
      <c r="F105" s="5"/>
    </row>
    <row r="106" spans="1:8" ht="14.1" customHeight="1" x14ac:dyDescent="0.2">
      <c r="A106" s="131" t="s">
        <v>57</v>
      </c>
      <c r="B106" s="131"/>
      <c r="C106" s="131"/>
      <c r="D106" s="131"/>
      <c r="E106" s="131"/>
      <c r="F106" s="5"/>
    </row>
    <row r="107" spans="1:8" ht="14.1" customHeight="1" x14ac:dyDescent="0.2">
      <c r="A107" s="12"/>
      <c r="B107" s="129" t="s">
        <v>48</v>
      </c>
      <c r="C107" s="129"/>
      <c r="D107" s="129"/>
      <c r="E107" s="12" t="s">
        <v>31</v>
      </c>
      <c r="F107" s="5"/>
    </row>
    <row r="108" spans="1:8" ht="14.1" customHeight="1" x14ac:dyDescent="0.2">
      <c r="A108" s="10" t="s">
        <v>2</v>
      </c>
      <c r="B108" s="127" t="s">
        <v>49</v>
      </c>
      <c r="C108" s="127"/>
      <c r="D108" s="127"/>
      <c r="E108" s="18">
        <f>E29</f>
        <v>2515.11</v>
      </c>
      <c r="F108" s="5"/>
      <c r="G108" s="51"/>
    </row>
    <row r="109" spans="1:8" ht="14.1" customHeight="1" x14ac:dyDescent="0.2">
      <c r="A109" s="10" t="s">
        <v>4</v>
      </c>
      <c r="B109" s="127" t="s">
        <v>103</v>
      </c>
      <c r="C109" s="127"/>
      <c r="D109" s="127"/>
      <c r="E109" s="18">
        <f>E59</f>
        <v>2081.54</v>
      </c>
      <c r="F109" s="5"/>
    </row>
    <row r="110" spans="1:8" ht="14.1" customHeight="1" x14ac:dyDescent="0.2">
      <c r="A110" s="10" t="s">
        <v>5</v>
      </c>
      <c r="B110" s="127" t="s">
        <v>100</v>
      </c>
      <c r="C110" s="127"/>
      <c r="D110" s="127"/>
      <c r="E110" s="18">
        <f>E68</f>
        <v>162.71</v>
      </c>
      <c r="F110" s="5"/>
    </row>
    <row r="111" spans="1:8" ht="14.1" customHeight="1" x14ac:dyDescent="0.2">
      <c r="A111" s="10" t="s">
        <v>7</v>
      </c>
      <c r="B111" s="127" t="s">
        <v>101</v>
      </c>
      <c r="C111" s="127"/>
      <c r="D111" s="127"/>
      <c r="E111" s="18">
        <f>E87</f>
        <v>49.04</v>
      </c>
      <c r="F111" s="5"/>
    </row>
    <row r="112" spans="1:8" ht="14.1" customHeight="1" x14ac:dyDescent="0.2">
      <c r="A112" s="10" t="s">
        <v>23</v>
      </c>
      <c r="B112" s="127" t="s">
        <v>102</v>
      </c>
      <c r="C112" s="127"/>
      <c r="D112" s="127"/>
      <c r="E112" s="18" t="e">
        <f>E94</f>
        <v>#REF!</v>
      </c>
      <c r="F112" s="5"/>
    </row>
    <row r="113" spans="1:10" ht="14.1" customHeight="1" x14ac:dyDescent="0.2">
      <c r="A113" s="128" t="s">
        <v>50</v>
      </c>
      <c r="B113" s="128"/>
      <c r="C113" s="128"/>
      <c r="D113" s="128"/>
      <c r="E113" s="19" t="e">
        <f>SUM(E108:E112)</f>
        <v>#REF!</v>
      </c>
      <c r="F113" s="5"/>
    </row>
    <row r="114" spans="1:10" ht="14.1" customHeight="1" x14ac:dyDescent="0.2">
      <c r="A114" s="10" t="s">
        <v>24</v>
      </c>
      <c r="B114" s="127" t="s">
        <v>104</v>
      </c>
      <c r="C114" s="127"/>
      <c r="D114" s="127"/>
      <c r="E114" s="19">
        <f>E105</f>
        <v>1407</v>
      </c>
      <c r="F114" s="5"/>
    </row>
    <row r="115" spans="1:10" ht="14.1" customHeight="1" x14ac:dyDescent="0.2">
      <c r="A115" s="129" t="s">
        <v>51</v>
      </c>
      <c r="B115" s="129"/>
      <c r="C115" s="129"/>
      <c r="D115" s="129"/>
      <c r="E115" s="40" t="e">
        <f>ROUND((E113+E98+E99)/(1-D100),2)</f>
        <v>#REF!</v>
      </c>
      <c r="F115" s="28"/>
      <c r="G115" s="51"/>
      <c r="H115" s="51"/>
    </row>
    <row r="116" spans="1:10" ht="14.1" customHeight="1" x14ac:dyDescent="0.2">
      <c r="A116" s="130" t="s">
        <v>106</v>
      </c>
      <c r="B116" s="130"/>
      <c r="C116" s="130"/>
      <c r="D116" s="130"/>
      <c r="E116" s="45" t="e">
        <f>E115*2</f>
        <v>#REF!</v>
      </c>
      <c r="F116" s="5"/>
      <c r="H116" s="51"/>
    </row>
    <row r="117" spans="1:10" ht="14.1" customHeight="1" x14ac:dyDescent="0.2">
      <c r="C117" s="46"/>
      <c r="D117" s="47"/>
      <c r="E117" s="48"/>
      <c r="F117" s="49"/>
      <c r="J117" s="51"/>
    </row>
    <row r="118" spans="1:10" ht="14.1" customHeight="1" x14ac:dyDescent="0.2">
      <c r="C118" s="46"/>
      <c r="D118" s="47"/>
      <c r="E118" s="48"/>
      <c r="F118" s="49"/>
      <c r="G118" s="51"/>
    </row>
    <row r="119" spans="1:10" ht="14.1" customHeight="1" x14ac:dyDescent="0.2">
      <c r="C119" s="46"/>
      <c r="D119" s="47"/>
      <c r="E119" s="48"/>
      <c r="F119" s="49"/>
    </row>
    <row r="120" spans="1:10" ht="14.1" customHeight="1" x14ac:dyDescent="0.2">
      <c r="C120" s="46"/>
      <c r="D120" s="47"/>
      <c r="E120" s="48"/>
      <c r="F120" s="49"/>
    </row>
    <row r="121" spans="1:10" ht="14.1" customHeight="1" x14ac:dyDescent="0.2">
      <c r="C121" s="46"/>
      <c r="D121" s="47"/>
      <c r="E121" s="48"/>
      <c r="F121" s="49"/>
    </row>
    <row r="122" spans="1:10" ht="14.1" customHeight="1" x14ac:dyDescent="0.2">
      <c r="C122" s="46"/>
      <c r="D122" s="47"/>
      <c r="E122" s="48"/>
      <c r="F122" s="49"/>
    </row>
    <row r="123" spans="1:10" ht="14.1" customHeight="1" x14ac:dyDescent="0.2">
      <c r="C123" s="46"/>
      <c r="D123" s="47"/>
      <c r="E123" s="48"/>
      <c r="F123" s="49"/>
    </row>
    <row r="124" spans="1:10" ht="14.1" customHeight="1" x14ac:dyDescent="0.2">
      <c r="C124" s="46"/>
      <c r="D124" s="47"/>
      <c r="E124" s="48"/>
      <c r="F124" s="49"/>
    </row>
    <row r="125" spans="1:10" ht="14.1" customHeight="1" x14ac:dyDescent="0.2">
      <c r="C125" s="46"/>
      <c r="D125" s="47"/>
      <c r="E125" s="48"/>
      <c r="F125" s="49"/>
    </row>
    <row r="126" spans="1:10" ht="14.1" customHeight="1" x14ac:dyDescent="0.2">
      <c r="C126" s="46"/>
      <c r="D126" s="47"/>
      <c r="E126" s="48"/>
      <c r="F126" s="49"/>
    </row>
    <row r="127" spans="1:10" ht="14.1" customHeight="1" x14ac:dyDescent="0.2">
      <c r="C127" s="46"/>
      <c r="D127" s="47"/>
      <c r="E127" s="48"/>
      <c r="F127" s="49"/>
    </row>
    <row r="128" spans="1:10" ht="14.1" customHeight="1" x14ac:dyDescent="0.2">
      <c r="C128" s="46"/>
      <c r="D128" s="47"/>
      <c r="E128" s="48"/>
      <c r="F128" s="49"/>
    </row>
    <row r="129" spans="3:6" ht="14.1" customHeight="1" x14ac:dyDescent="0.2">
      <c r="C129" s="46"/>
      <c r="D129" s="47"/>
      <c r="E129" s="48"/>
      <c r="F129" s="49"/>
    </row>
    <row r="130" spans="3:6" ht="14.1" customHeight="1" x14ac:dyDescent="0.2">
      <c r="C130" s="46"/>
      <c r="D130" s="47"/>
      <c r="E130" s="48"/>
      <c r="F130" s="49"/>
    </row>
    <row r="131" spans="3:6" ht="14.1" customHeight="1" x14ac:dyDescent="0.2">
      <c r="C131" s="46"/>
      <c r="D131" s="47"/>
      <c r="E131" s="48"/>
      <c r="F131" s="49"/>
    </row>
    <row r="132" spans="3:6" ht="14.1" customHeight="1" x14ac:dyDescent="0.2">
      <c r="C132" s="46"/>
      <c r="D132" s="47"/>
      <c r="E132" s="48"/>
      <c r="F132" s="49"/>
    </row>
    <row r="133" spans="3:6" ht="14.1" customHeight="1" x14ac:dyDescent="0.2">
      <c r="C133" s="46"/>
      <c r="D133" s="47"/>
      <c r="E133" s="48"/>
      <c r="F133" s="49"/>
    </row>
    <row r="134" spans="3:6" ht="14.1" customHeight="1" x14ac:dyDescent="0.2">
      <c r="C134" s="46"/>
      <c r="D134" s="47"/>
      <c r="E134" s="48"/>
      <c r="F134" s="49"/>
    </row>
    <row r="135" spans="3:6" ht="14.1" customHeight="1" x14ac:dyDescent="0.2">
      <c r="C135" s="46"/>
      <c r="D135" s="47"/>
      <c r="E135" s="48"/>
      <c r="F135" s="49"/>
    </row>
    <row r="136" spans="3:6" ht="14.1" customHeight="1" x14ac:dyDescent="0.2">
      <c r="C136" s="46"/>
      <c r="D136" s="47"/>
      <c r="E136" s="48"/>
      <c r="F136" s="49"/>
    </row>
    <row r="137" spans="3:6" ht="14.1" customHeight="1" x14ac:dyDescent="0.2">
      <c r="C137" s="46"/>
      <c r="D137" s="47"/>
      <c r="E137" s="48"/>
      <c r="F137" s="49"/>
    </row>
    <row r="138" spans="3:6" ht="14.1" customHeight="1" x14ac:dyDescent="0.2">
      <c r="C138" s="46"/>
      <c r="D138" s="47"/>
      <c r="E138" s="48"/>
      <c r="F138" s="49"/>
    </row>
    <row r="139" spans="3:6" ht="14.1" customHeight="1" x14ac:dyDescent="0.2">
      <c r="C139" s="46"/>
      <c r="D139" s="47"/>
      <c r="E139" s="48"/>
      <c r="F139" s="49"/>
    </row>
    <row r="140" spans="3:6" ht="14.1" customHeight="1" x14ac:dyDescent="0.2">
      <c r="C140" s="46"/>
      <c r="D140" s="47"/>
      <c r="E140" s="48"/>
      <c r="F140" s="49"/>
    </row>
    <row r="141" spans="3:6" ht="14.1" customHeight="1" x14ac:dyDescent="0.2">
      <c r="C141" s="46"/>
      <c r="D141" s="47"/>
      <c r="E141" s="48"/>
      <c r="F141" s="49"/>
    </row>
    <row r="142" spans="3:6" ht="14.1" customHeight="1" x14ac:dyDescent="0.2">
      <c r="C142" s="46"/>
      <c r="D142" s="47"/>
      <c r="E142" s="48"/>
      <c r="F142" s="49"/>
    </row>
    <row r="143" spans="3:6" ht="14.1" customHeight="1" x14ac:dyDescent="0.2">
      <c r="C143" s="46"/>
      <c r="D143" s="47"/>
      <c r="E143" s="48"/>
      <c r="F143" s="49"/>
    </row>
    <row r="144" spans="3:6" ht="14.1" customHeight="1" x14ac:dyDescent="0.2">
      <c r="C144" s="46"/>
      <c r="D144" s="47"/>
      <c r="E144" s="48"/>
      <c r="F144" s="49"/>
    </row>
    <row r="145" spans="3:6" ht="14.1" customHeight="1" x14ac:dyDescent="0.2">
      <c r="C145" s="46"/>
      <c r="D145" s="47"/>
      <c r="E145" s="48"/>
      <c r="F145" s="49"/>
    </row>
    <row r="146" spans="3:6" ht="14.1" customHeight="1" x14ac:dyDescent="0.2">
      <c r="C146" s="46"/>
      <c r="D146" s="47"/>
      <c r="E146" s="48"/>
      <c r="F146" s="49"/>
    </row>
    <row r="147" spans="3:6" ht="14.1" customHeight="1" x14ac:dyDescent="0.2">
      <c r="C147" s="46"/>
      <c r="D147" s="47"/>
      <c r="E147" s="48"/>
      <c r="F147" s="49"/>
    </row>
    <row r="148" spans="3:6" ht="14.1" customHeight="1" x14ac:dyDescent="0.2">
      <c r="C148" s="46"/>
      <c r="D148" s="47"/>
      <c r="E148" s="48"/>
      <c r="F148" s="49"/>
    </row>
    <row r="149" spans="3:6" ht="14.1" customHeight="1" x14ac:dyDescent="0.2">
      <c r="C149" s="46"/>
      <c r="D149" s="47"/>
      <c r="E149" s="48"/>
      <c r="F149" s="49"/>
    </row>
    <row r="150" spans="3:6" ht="14.1" customHeight="1" x14ac:dyDescent="0.2">
      <c r="C150" s="46"/>
      <c r="D150" s="47"/>
      <c r="E150" s="48"/>
      <c r="F150" s="49"/>
    </row>
    <row r="151" spans="3:6" ht="14.1" customHeight="1" x14ac:dyDescent="0.2">
      <c r="C151" s="46"/>
      <c r="D151" s="47"/>
      <c r="E151" s="48"/>
      <c r="F151" s="49"/>
    </row>
    <row r="152" spans="3:6" ht="14.1" customHeight="1" x14ac:dyDescent="0.2">
      <c r="C152" s="46"/>
      <c r="D152" s="47"/>
      <c r="E152" s="48"/>
      <c r="F152" s="49"/>
    </row>
    <row r="153" spans="3:6" ht="14.1" customHeight="1" x14ac:dyDescent="0.2">
      <c r="C153" s="46"/>
      <c r="D153" s="47"/>
      <c r="E153" s="48"/>
      <c r="F153" s="49"/>
    </row>
    <row r="154" spans="3:6" ht="14.1" customHeight="1" x14ac:dyDescent="0.2">
      <c r="C154" s="46"/>
      <c r="D154" s="47"/>
      <c r="E154" s="48"/>
      <c r="F154" s="49"/>
    </row>
    <row r="155" spans="3:6" ht="14.1" customHeight="1" x14ac:dyDescent="0.2">
      <c r="C155" s="46"/>
      <c r="D155" s="47"/>
      <c r="E155" s="48"/>
      <c r="F155" s="49"/>
    </row>
    <row r="156" spans="3:6" ht="14.1" customHeight="1" x14ac:dyDescent="0.2">
      <c r="C156" s="46"/>
      <c r="D156" s="47"/>
      <c r="E156" s="48"/>
      <c r="F156" s="49"/>
    </row>
    <row r="157" spans="3:6" ht="14.1" customHeight="1" x14ac:dyDescent="0.2">
      <c r="C157" s="46"/>
      <c r="D157" s="47"/>
      <c r="E157" s="48"/>
      <c r="F157" s="49"/>
    </row>
    <row r="158" spans="3:6" ht="14.1" customHeight="1" x14ac:dyDescent="0.2">
      <c r="C158" s="46"/>
      <c r="D158" s="47"/>
      <c r="E158" s="48"/>
      <c r="F158" s="49"/>
    </row>
    <row r="159" spans="3:6" ht="14.1" customHeight="1" x14ac:dyDescent="0.2">
      <c r="C159" s="46"/>
      <c r="D159" s="47"/>
      <c r="E159" s="48"/>
      <c r="F159" s="49"/>
    </row>
    <row r="160" spans="3:6" ht="14.1" customHeight="1" x14ac:dyDescent="0.2">
      <c r="C160" s="46"/>
      <c r="D160" s="47"/>
      <c r="E160" s="48"/>
      <c r="F160" s="49"/>
    </row>
    <row r="161" spans="3:6" ht="14.1" customHeight="1" x14ac:dyDescent="0.2">
      <c r="C161" s="46"/>
      <c r="D161" s="47"/>
      <c r="E161" s="48"/>
      <c r="F161" s="49"/>
    </row>
    <row r="162" spans="3:6" ht="14.1" customHeight="1" x14ac:dyDescent="0.2">
      <c r="C162" s="46"/>
      <c r="D162" s="47"/>
      <c r="E162" s="48"/>
      <c r="F162" s="49"/>
    </row>
    <row r="163" spans="3:6" ht="14.1" customHeight="1" x14ac:dyDescent="0.2">
      <c r="C163" s="46"/>
      <c r="D163" s="47"/>
      <c r="E163" s="48"/>
      <c r="F163" s="49"/>
    </row>
    <row r="164" spans="3:6" ht="14.1" customHeight="1" x14ac:dyDescent="0.2">
      <c r="C164" s="46"/>
      <c r="D164" s="47"/>
      <c r="E164" s="48"/>
      <c r="F164" s="49"/>
    </row>
    <row r="165" spans="3:6" ht="14.1" customHeight="1" x14ac:dyDescent="0.2">
      <c r="C165" s="46"/>
      <c r="D165" s="47"/>
      <c r="E165" s="48"/>
      <c r="F165" s="49"/>
    </row>
    <row r="166" spans="3:6" ht="14.1" customHeight="1" x14ac:dyDescent="0.2">
      <c r="C166" s="46"/>
      <c r="D166" s="47"/>
      <c r="E166" s="48"/>
      <c r="F166" s="49"/>
    </row>
    <row r="167" spans="3:6" ht="14.1" customHeight="1" x14ac:dyDescent="0.2">
      <c r="C167" s="46"/>
      <c r="D167" s="47"/>
      <c r="E167" s="48"/>
      <c r="F167" s="49"/>
    </row>
    <row r="168" spans="3:6" ht="14.1" customHeight="1" x14ac:dyDescent="0.2">
      <c r="C168" s="46"/>
      <c r="D168" s="47"/>
      <c r="E168" s="48"/>
      <c r="F168" s="49"/>
    </row>
    <row r="169" spans="3:6" ht="14.1" customHeight="1" x14ac:dyDescent="0.2">
      <c r="C169" s="46"/>
      <c r="D169" s="47"/>
      <c r="E169" s="48"/>
      <c r="F169" s="49"/>
    </row>
    <row r="170" spans="3:6" ht="14.1" customHeight="1" x14ac:dyDescent="0.2">
      <c r="C170" s="46"/>
      <c r="D170" s="47"/>
      <c r="E170" s="48"/>
      <c r="F170" s="49"/>
    </row>
    <row r="171" spans="3:6" ht="14.1" customHeight="1" x14ac:dyDescent="0.2">
      <c r="C171" s="46"/>
      <c r="D171" s="47"/>
      <c r="E171" s="48"/>
      <c r="F171" s="49"/>
    </row>
    <row r="172" spans="3:6" ht="14.1" customHeight="1" x14ac:dyDescent="0.2">
      <c r="C172" s="46"/>
      <c r="D172" s="47"/>
      <c r="E172" s="48"/>
      <c r="F172" s="49"/>
    </row>
    <row r="173" spans="3:6" ht="14.1" customHeight="1" x14ac:dyDescent="0.2">
      <c r="C173" s="46"/>
      <c r="D173" s="47"/>
      <c r="E173" s="48"/>
      <c r="F173" s="49"/>
    </row>
    <row r="174" spans="3:6" ht="14.1" customHeight="1" x14ac:dyDescent="0.2">
      <c r="C174" s="46"/>
      <c r="D174" s="47"/>
      <c r="E174" s="48"/>
      <c r="F174" s="49"/>
    </row>
    <row r="175" spans="3:6" ht="14.1" customHeight="1" x14ac:dyDescent="0.2">
      <c r="C175" s="46"/>
      <c r="D175" s="47"/>
      <c r="E175" s="48"/>
      <c r="F175" s="49"/>
    </row>
    <row r="176" spans="3:6" ht="14.1" customHeight="1" x14ac:dyDescent="0.2">
      <c r="C176" s="46"/>
      <c r="D176" s="47"/>
      <c r="E176" s="48"/>
      <c r="F176" s="49"/>
    </row>
    <row r="177" spans="3:6" ht="14.1" customHeight="1" x14ac:dyDescent="0.2">
      <c r="C177" s="46"/>
      <c r="D177" s="47"/>
      <c r="E177" s="48"/>
      <c r="F177" s="49"/>
    </row>
    <row r="178" spans="3:6" ht="14.1" customHeight="1" x14ac:dyDescent="0.2">
      <c r="C178" s="46"/>
      <c r="D178" s="47"/>
      <c r="E178" s="48"/>
      <c r="F178" s="49"/>
    </row>
    <row r="179" spans="3:6" ht="14.1" customHeight="1" x14ac:dyDescent="0.2">
      <c r="C179" s="46"/>
      <c r="D179" s="47"/>
      <c r="E179" s="48"/>
      <c r="F179" s="49"/>
    </row>
    <row r="180" spans="3:6" ht="14.1" customHeight="1" x14ac:dyDescent="0.2">
      <c r="C180" s="46"/>
      <c r="D180" s="47"/>
      <c r="E180" s="48"/>
      <c r="F180" s="49"/>
    </row>
    <row r="181" spans="3:6" ht="14.1" customHeight="1" x14ac:dyDescent="0.2">
      <c r="C181" s="46"/>
      <c r="D181" s="47"/>
      <c r="E181" s="48"/>
      <c r="F181" s="49"/>
    </row>
    <row r="182" spans="3:6" ht="14.1" customHeight="1" x14ac:dyDescent="0.2">
      <c r="C182" s="46"/>
      <c r="D182" s="47"/>
      <c r="E182" s="48"/>
      <c r="F182" s="49"/>
    </row>
    <row r="183" spans="3:6" ht="14.1" customHeight="1" x14ac:dyDescent="0.2">
      <c r="C183" s="46"/>
      <c r="D183" s="47"/>
      <c r="E183" s="48"/>
      <c r="F183" s="49"/>
    </row>
    <row r="184" spans="3:6" ht="14.1" customHeight="1" x14ac:dyDescent="0.2">
      <c r="C184" s="46"/>
      <c r="D184" s="47"/>
      <c r="E184" s="48"/>
      <c r="F184" s="49"/>
    </row>
    <row r="185" spans="3:6" ht="14.1" customHeight="1" x14ac:dyDescent="0.2">
      <c r="C185" s="46"/>
      <c r="D185" s="47"/>
      <c r="E185" s="48"/>
      <c r="F185" s="49"/>
    </row>
    <row r="186" spans="3:6" ht="14.1" customHeight="1" x14ac:dyDescent="0.2">
      <c r="C186" s="46"/>
      <c r="D186" s="47"/>
      <c r="E186" s="48"/>
      <c r="F186" s="49"/>
    </row>
    <row r="187" spans="3:6" ht="14.1" customHeight="1" x14ac:dyDescent="0.2">
      <c r="C187" s="46"/>
      <c r="D187" s="47"/>
      <c r="E187" s="48"/>
      <c r="F187" s="49"/>
    </row>
    <row r="188" spans="3:6" ht="14.1" customHeight="1" x14ac:dyDescent="0.2">
      <c r="C188" s="46"/>
      <c r="D188" s="47"/>
      <c r="E188" s="48"/>
      <c r="F188" s="49"/>
    </row>
    <row r="189" spans="3:6" ht="14.1" customHeight="1" x14ac:dyDescent="0.2">
      <c r="C189" s="46"/>
      <c r="D189" s="47"/>
      <c r="E189" s="48"/>
      <c r="F189" s="49"/>
    </row>
    <row r="190" spans="3:6" ht="14.1" customHeight="1" x14ac:dyDescent="0.2">
      <c r="C190" s="46"/>
      <c r="D190" s="47"/>
      <c r="E190" s="48"/>
      <c r="F190" s="49"/>
    </row>
    <row r="191" spans="3:6" ht="14.1" customHeight="1" x14ac:dyDescent="0.2">
      <c r="C191" s="46"/>
      <c r="D191" s="47"/>
      <c r="E191" s="48"/>
      <c r="F191" s="49"/>
    </row>
    <row r="192" spans="3:6" ht="14.1" customHeight="1" x14ac:dyDescent="0.2">
      <c r="C192" s="46"/>
      <c r="D192" s="47"/>
      <c r="E192" s="48"/>
      <c r="F192" s="49"/>
    </row>
    <row r="193" spans="3:6" ht="14.1" customHeight="1" x14ac:dyDescent="0.2">
      <c r="C193" s="46"/>
      <c r="D193" s="47"/>
      <c r="E193" s="48"/>
      <c r="F193" s="49"/>
    </row>
    <row r="194" spans="3:6" ht="14.1" customHeight="1" x14ac:dyDescent="0.2">
      <c r="C194" s="46"/>
      <c r="D194" s="47"/>
      <c r="E194" s="48"/>
      <c r="F194" s="49"/>
    </row>
    <row r="195" spans="3:6" ht="14.1" customHeight="1" x14ac:dyDescent="0.2">
      <c r="C195" s="46"/>
      <c r="D195" s="47"/>
      <c r="E195" s="48"/>
      <c r="F195" s="49"/>
    </row>
    <row r="196" spans="3:6" ht="14.1" customHeight="1" x14ac:dyDescent="0.2">
      <c r="C196" s="46"/>
      <c r="D196" s="47"/>
      <c r="E196" s="48"/>
      <c r="F196" s="49"/>
    </row>
    <row r="197" spans="3:6" ht="14.1" customHeight="1" x14ac:dyDescent="0.2">
      <c r="C197" s="46"/>
      <c r="D197" s="47"/>
      <c r="E197" s="48"/>
      <c r="F197" s="49"/>
    </row>
    <row r="198" spans="3:6" ht="14.1" customHeight="1" x14ac:dyDescent="0.2">
      <c r="C198" s="46"/>
      <c r="D198" s="47"/>
      <c r="E198" s="48"/>
      <c r="F198" s="49"/>
    </row>
    <row r="199" spans="3:6" ht="14.1" customHeight="1" x14ac:dyDescent="0.2">
      <c r="C199" s="46"/>
      <c r="D199" s="47"/>
      <c r="E199" s="48"/>
      <c r="F199" s="49"/>
    </row>
    <row r="200" spans="3:6" ht="14.1" customHeight="1" x14ac:dyDescent="0.2">
      <c r="C200" s="46"/>
      <c r="D200" s="47"/>
      <c r="E200" s="48"/>
      <c r="F200" s="49"/>
    </row>
    <row r="201" spans="3:6" ht="14.1" customHeight="1" x14ac:dyDescent="0.2">
      <c r="C201" s="46"/>
      <c r="D201" s="47"/>
      <c r="E201" s="48"/>
      <c r="F201" s="49"/>
    </row>
    <row r="202" spans="3:6" ht="14.1" customHeight="1" x14ac:dyDescent="0.2">
      <c r="C202" s="46"/>
      <c r="D202" s="47"/>
      <c r="E202" s="48"/>
      <c r="F202" s="49"/>
    </row>
    <row r="203" spans="3:6" ht="14.1" customHeight="1" x14ac:dyDescent="0.2">
      <c r="C203" s="46"/>
      <c r="D203" s="47"/>
      <c r="E203" s="48"/>
      <c r="F203" s="49"/>
    </row>
    <row r="204" spans="3:6" ht="14.1" customHeight="1" x14ac:dyDescent="0.2">
      <c r="C204" s="46"/>
      <c r="D204" s="47"/>
      <c r="E204" s="48"/>
      <c r="F204" s="49"/>
    </row>
    <row r="205" spans="3:6" ht="14.1" customHeight="1" x14ac:dyDescent="0.2">
      <c r="C205" s="46"/>
      <c r="D205" s="47"/>
      <c r="E205" s="48"/>
      <c r="F205" s="49"/>
    </row>
    <row r="206" spans="3:6" ht="14.1" customHeight="1" x14ac:dyDescent="0.2">
      <c r="C206" s="46"/>
      <c r="D206" s="47"/>
      <c r="E206" s="48"/>
      <c r="F206" s="49"/>
    </row>
    <row r="207" spans="3:6" ht="14.1" customHeight="1" x14ac:dyDescent="0.2">
      <c r="C207" s="46"/>
      <c r="D207" s="47"/>
      <c r="E207" s="48"/>
      <c r="F207" s="49"/>
    </row>
    <row r="208" spans="3:6" ht="14.1" customHeight="1" x14ac:dyDescent="0.2">
      <c r="C208" s="46"/>
      <c r="D208" s="47"/>
      <c r="E208" s="48"/>
      <c r="F208" s="49"/>
    </row>
    <row r="209" spans="3:6" ht="14.1" customHeight="1" x14ac:dyDescent="0.2">
      <c r="C209" s="46"/>
      <c r="D209" s="47"/>
      <c r="E209" s="48"/>
      <c r="F209" s="49"/>
    </row>
    <row r="210" spans="3:6" ht="14.1" customHeight="1" x14ac:dyDescent="0.2">
      <c r="C210" s="46"/>
      <c r="D210" s="47"/>
      <c r="E210" s="48"/>
      <c r="F210" s="49"/>
    </row>
    <row r="211" spans="3:6" ht="14.1" customHeight="1" x14ac:dyDescent="0.2">
      <c r="C211" s="46"/>
      <c r="D211" s="47"/>
      <c r="E211" s="48"/>
      <c r="F211" s="49"/>
    </row>
    <row r="212" spans="3:6" ht="14.1" customHeight="1" x14ac:dyDescent="0.2">
      <c r="C212" s="46"/>
      <c r="D212" s="47"/>
      <c r="E212" s="48"/>
      <c r="F212" s="49"/>
    </row>
    <row r="213" spans="3:6" ht="14.1" customHeight="1" x14ac:dyDescent="0.2">
      <c r="C213" s="46"/>
      <c r="D213" s="47"/>
      <c r="E213" s="48"/>
      <c r="F213" s="49"/>
    </row>
    <row r="214" spans="3:6" ht="14.1" customHeight="1" x14ac:dyDescent="0.2">
      <c r="C214" s="46"/>
      <c r="D214" s="47"/>
      <c r="E214" s="48"/>
      <c r="F214" s="49"/>
    </row>
    <row r="215" spans="3:6" ht="14.1" customHeight="1" x14ac:dyDescent="0.2">
      <c r="C215" s="46"/>
      <c r="D215" s="47"/>
      <c r="E215" s="48"/>
      <c r="F215" s="49"/>
    </row>
    <row r="216" spans="3:6" ht="14.1" customHeight="1" x14ac:dyDescent="0.2">
      <c r="C216" s="46"/>
      <c r="D216" s="47"/>
      <c r="E216" s="48"/>
      <c r="F216" s="49"/>
    </row>
    <row r="217" spans="3:6" ht="14.1" customHeight="1" x14ac:dyDescent="0.2">
      <c r="C217" s="46"/>
      <c r="D217" s="47"/>
      <c r="E217" s="48"/>
      <c r="F217" s="49"/>
    </row>
    <row r="218" spans="3:6" ht="14.1" customHeight="1" x14ac:dyDescent="0.2">
      <c r="C218" s="46"/>
      <c r="D218" s="47"/>
      <c r="E218" s="48"/>
      <c r="F218" s="49"/>
    </row>
    <row r="219" spans="3:6" ht="14.1" customHeight="1" x14ac:dyDescent="0.2">
      <c r="C219" s="46"/>
      <c r="D219" s="47"/>
      <c r="E219" s="48"/>
      <c r="F219" s="49"/>
    </row>
    <row r="220" spans="3:6" ht="14.1" customHeight="1" x14ac:dyDescent="0.2">
      <c r="C220" s="46"/>
      <c r="D220" s="47"/>
      <c r="E220" s="48"/>
      <c r="F220" s="49"/>
    </row>
    <row r="221" spans="3:6" ht="14.1" customHeight="1" x14ac:dyDescent="0.2">
      <c r="C221" s="46"/>
      <c r="D221" s="47"/>
      <c r="E221" s="48"/>
      <c r="F221" s="49"/>
    </row>
    <row r="222" spans="3:6" ht="14.1" customHeight="1" x14ac:dyDescent="0.2">
      <c r="C222" s="46"/>
      <c r="D222" s="47"/>
      <c r="E222" s="48"/>
      <c r="F222" s="49"/>
    </row>
    <row r="223" spans="3:6" ht="14.1" customHeight="1" x14ac:dyDescent="0.2">
      <c r="C223" s="46"/>
      <c r="D223" s="47"/>
      <c r="E223" s="48"/>
      <c r="F223" s="49"/>
    </row>
    <row r="224" spans="3:6" ht="14.1" customHeight="1" x14ac:dyDescent="0.2">
      <c r="C224" s="46"/>
      <c r="D224" s="47"/>
      <c r="E224" s="48"/>
      <c r="F224" s="49"/>
    </row>
    <row r="225" spans="3:6" ht="14.1" customHeight="1" x14ac:dyDescent="0.2">
      <c r="C225" s="46"/>
      <c r="D225" s="47"/>
      <c r="E225" s="48"/>
      <c r="F225" s="49"/>
    </row>
    <row r="226" spans="3:6" ht="14.1" customHeight="1" x14ac:dyDescent="0.2">
      <c r="C226" s="46"/>
      <c r="D226" s="47"/>
      <c r="E226" s="48"/>
      <c r="F226" s="49"/>
    </row>
    <row r="227" spans="3:6" ht="14.1" customHeight="1" x14ac:dyDescent="0.2">
      <c r="C227" s="46"/>
      <c r="D227" s="47"/>
      <c r="E227" s="48"/>
      <c r="F227" s="49"/>
    </row>
    <row r="228" spans="3:6" ht="14.1" customHeight="1" x14ac:dyDescent="0.2">
      <c r="C228" s="46"/>
      <c r="D228" s="47"/>
      <c r="E228" s="48"/>
      <c r="F228" s="49"/>
    </row>
    <row r="229" spans="3:6" ht="14.1" customHeight="1" x14ac:dyDescent="0.2">
      <c r="C229" s="46"/>
      <c r="D229" s="47"/>
      <c r="E229" s="48"/>
      <c r="F229" s="49"/>
    </row>
    <row r="230" spans="3:6" ht="14.1" customHeight="1" x14ac:dyDescent="0.2">
      <c r="C230" s="46"/>
      <c r="D230" s="47"/>
      <c r="E230" s="48"/>
      <c r="F230" s="49"/>
    </row>
    <row r="231" spans="3:6" ht="14.1" customHeight="1" x14ac:dyDescent="0.2">
      <c r="C231" s="46"/>
      <c r="D231" s="47"/>
      <c r="E231" s="48"/>
      <c r="F231" s="49"/>
    </row>
    <row r="232" spans="3:6" ht="14.1" customHeight="1" x14ac:dyDescent="0.2">
      <c r="C232" s="46"/>
      <c r="D232" s="47"/>
      <c r="E232" s="48"/>
      <c r="F232" s="49"/>
    </row>
    <row r="233" spans="3:6" ht="14.1" customHeight="1" x14ac:dyDescent="0.2">
      <c r="C233" s="46"/>
      <c r="D233" s="47"/>
      <c r="E233" s="48"/>
      <c r="F233" s="49"/>
    </row>
    <row r="234" spans="3:6" ht="14.1" customHeight="1" x14ac:dyDescent="0.2">
      <c r="C234" s="46"/>
      <c r="D234" s="47"/>
      <c r="E234" s="48"/>
      <c r="F234" s="49"/>
    </row>
    <row r="235" spans="3:6" ht="14.1" customHeight="1" x14ac:dyDescent="0.2">
      <c r="C235" s="46"/>
      <c r="D235" s="47"/>
      <c r="E235" s="48"/>
      <c r="F235" s="49"/>
    </row>
    <row r="236" spans="3:6" ht="14.1" customHeight="1" x14ac:dyDescent="0.2">
      <c r="C236" s="46"/>
      <c r="D236" s="47"/>
      <c r="E236" s="48"/>
      <c r="F236" s="49"/>
    </row>
    <row r="237" spans="3:6" ht="14.1" customHeight="1" x14ac:dyDescent="0.2">
      <c r="C237" s="46"/>
      <c r="D237" s="47"/>
      <c r="E237" s="48"/>
      <c r="F237" s="49"/>
    </row>
    <row r="238" spans="3:6" ht="14.1" customHeight="1" x14ac:dyDescent="0.2">
      <c r="C238" s="46"/>
      <c r="D238" s="47"/>
      <c r="E238" s="48"/>
      <c r="F238" s="49"/>
    </row>
    <row r="239" spans="3:6" ht="14.1" customHeight="1" x14ac:dyDescent="0.2">
      <c r="C239" s="46"/>
      <c r="D239" s="47"/>
      <c r="E239" s="48"/>
      <c r="F239" s="49"/>
    </row>
    <row r="240" spans="3:6" ht="14.1" customHeight="1" x14ac:dyDescent="0.2">
      <c r="C240" s="46"/>
      <c r="D240" s="47"/>
      <c r="E240" s="48"/>
      <c r="F240" s="49"/>
    </row>
    <row r="241" spans="3:6" ht="14.1" customHeight="1" x14ac:dyDescent="0.2">
      <c r="C241" s="46"/>
      <c r="D241" s="47"/>
      <c r="E241" s="48"/>
      <c r="F241" s="49"/>
    </row>
    <row r="242" spans="3:6" ht="14.1" customHeight="1" x14ac:dyDescent="0.2">
      <c r="C242" s="46"/>
      <c r="D242" s="47"/>
      <c r="E242" s="48"/>
      <c r="F242" s="49"/>
    </row>
    <row r="243" spans="3:6" ht="14.1" customHeight="1" x14ac:dyDescent="0.2">
      <c r="C243" s="46"/>
      <c r="D243" s="47"/>
      <c r="E243" s="48"/>
      <c r="F243" s="49"/>
    </row>
    <row r="244" spans="3:6" ht="14.1" customHeight="1" x14ac:dyDescent="0.2">
      <c r="C244" s="46"/>
      <c r="D244" s="47"/>
      <c r="E244" s="48"/>
      <c r="F244" s="49"/>
    </row>
    <row r="245" spans="3:6" ht="14.1" customHeight="1" x14ac:dyDescent="0.2">
      <c r="C245" s="46"/>
      <c r="D245" s="47"/>
      <c r="E245" s="48"/>
      <c r="F245" s="49"/>
    </row>
    <row r="246" spans="3:6" ht="14.1" customHeight="1" x14ac:dyDescent="0.2">
      <c r="C246" s="46"/>
      <c r="D246" s="47"/>
      <c r="E246" s="48"/>
      <c r="F246" s="49"/>
    </row>
    <row r="247" spans="3:6" ht="14.1" customHeight="1" x14ac:dyDescent="0.2">
      <c r="C247" s="46"/>
      <c r="D247" s="47"/>
      <c r="E247" s="48"/>
      <c r="F247" s="49"/>
    </row>
    <row r="248" spans="3:6" ht="14.1" customHeight="1" x14ac:dyDescent="0.2">
      <c r="C248" s="46"/>
      <c r="D248" s="47"/>
      <c r="E248" s="48"/>
      <c r="F248" s="49"/>
    </row>
    <row r="249" spans="3:6" ht="14.1" customHeight="1" x14ac:dyDescent="0.2">
      <c r="C249" s="46"/>
      <c r="D249" s="47"/>
      <c r="E249" s="48"/>
      <c r="F249" s="49"/>
    </row>
    <row r="250" spans="3:6" ht="14.1" customHeight="1" x14ac:dyDescent="0.2">
      <c r="C250" s="46"/>
      <c r="D250" s="47"/>
      <c r="E250" s="48"/>
      <c r="F250" s="49"/>
    </row>
    <row r="251" spans="3:6" ht="14.1" customHeight="1" x14ac:dyDescent="0.2">
      <c r="C251" s="46"/>
      <c r="D251" s="47"/>
      <c r="E251" s="48"/>
      <c r="F251" s="49"/>
    </row>
    <row r="252" spans="3:6" ht="14.1" customHeight="1" x14ac:dyDescent="0.2">
      <c r="C252" s="46"/>
      <c r="D252" s="47"/>
      <c r="E252" s="48"/>
      <c r="F252" s="49"/>
    </row>
    <row r="253" spans="3:6" ht="14.1" customHeight="1" x14ac:dyDescent="0.2">
      <c r="C253" s="46"/>
      <c r="D253" s="47"/>
      <c r="E253" s="48"/>
      <c r="F253" s="49"/>
    </row>
    <row r="254" spans="3:6" ht="14.1" customHeight="1" x14ac:dyDescent="0.2">
      <c r="C254" s="46"/>
      <c r="D254" s="47"/>
      <c r="E254" s="48"/>
      <c r="F254" s="49"/>
    </row>
    <row r="255" spans="3:6" ht="14.1" customHeight="1" x14ac:dyDescent="0.2">
      <c r="C255" s="46"/>
      <c r="D255" s="47"/>
      <c r="E255" s="48"/>
      <c r="F255" s="49"/>
    </row>
    <row r="256" spans="3:6" ht="14.1" customHeight="1" x14ac:dyDescent="0.2">
      <c r="C256" s="46"/>
      <c r="D256" s="47"/>
      <c r="E256" s="48"/>
      <c r="F256" s="49"/>
    </row>
    <row r="257" spans="3:6" ht="14.1" customHeight="1" x14ac:dyDescent="0.2">
      <c r="C257" s="46"/>
      <c r="D257" s="47"/>
      <c r="E257" s="48"/>
      <c r="F257" s="49"/>
    </row>
    <row r="258" spans="3:6" ht="14.1" customHeight="1" x14ac:dyDescent="0.2">
      <c r="C258" s="46"/>
      <c r="D258" s="47"/>
      <c r="E258" s="48"/>
      <c r="F258" s="49"/>
    </row>
    <row r="259" spans="3:6" ht="14.1" customHeight="1" x14ac:dyDescent="0.2">
      <c r="C259" s="46"/>
      <c r="D259" s="47"/>
      <c r="E259" s="48"/>
      <c r="F259" s="49"/>
    </row>
    <row r="260" spans="3:6" ht="14.1" customHeight="1" x14ac:dyDescent="0.2">
      <c r="C260" s="46"/>
      <c r="D260" s="47"/>
      <c r="E260" s="48"/>
      <c r="F260" s="49"/>
    </row>
    <row r="261" spans="3:6" ht="14.1" customHeight="1" x14ac:dyDescent="0.2">
      <c r="C261" s="46"/>
      <c r="D261" s="47"/>
      <c r="E261" s="48"/>
      <c r="F261" s="49"/>
    </row>
    <row r="262" spans="3:6" ht="14.1" customHeight="1" x14ac:dyDescent="0.2">
      <c r="C262" s="46"/>
      <c r="D262" s="47"/>
      <c r="E262" s="48"/>
      <c r="F262" s="49"/>
    </row>
    <row r="263" spans="3:6" ht="14.1" customHeight="1" x14ac:dyDescent="0.2">
      <c r="C263" s="46"/>
      <c r="D263" s="47"/>
      <c r="E263" s="48"/>
      <c r="F263" s="49"/>
    </row>
    <row r="264" spans="3:6" ht="14.1" customHeight="1" x14ac:dyDescent="0.2">
      <c r="C264" s="46"/>
      <c r="D264" s="47"/>
      <c r="E264" s="48"/>
      <c r="F264" s="49"/>
    </row>
    <row r="265" spans="3:6" ht="14.1" customHeight="1" x14ac:dyDescent="0.2">
      <c r="C265" s="46"/>
      <c r="D265" s="47"/>
      <c r="E265" s="48"/>
      <c r="F265" s="49"/>
    </row>
    <row r="266" spans="3:6" ht="14.1" customHeight="1" x14ac:dyDescent="0.2">
      <c r="C266" s="46"/>
      <c r="D266" s="47"/>
      <c r="E266" s="48"/>
      <c r="F266" s="49"/>
    </row>
    <row r="267" spans="3:6" ht="14.1" customHeight="1" x14ac:dyDescent="0.2">
      <c r="C267" s="46"/>
      <c r="D267" s="47"/>
      <c r="E267" s="48"/>
      <c r="F267" s="49"/>
    </row>
    <row r="268" spans="3:6" ht="14.1" customHeight="1" x14ac:dyDescent="0.2">
      <c r="C268" s="46"/>
      <c r="D268" s="47"/>
      <c r="E268" s="48"/>
      <c r="F268" s="49"/>
    </row>
    <row r="269" spans="3:6" ht="14.1" customHeight="1" x14ac:dyDescent="0.2">
      <c r="C269" s="46"/>
      <c r="D269" s="47"/>
      <c r="E269" s="48"/>
      <c r="F269" s="49"/>
    </row>
    <row r="270" spans="3:6" ht="14.1" customHeight="1" x14ac:dyDescent="0.2">
      <c r="C270" s="46"/>
      <c r="D270" s="47"/>
      <c r="E270" s="48"/>
      <c r="F270" s="49"/>
    </row>
    <row r="271" spans="3:6" ht="14.1" customHeight="1" x14ac:dyDescent="0.2">
      <c r="C271" s="46"/>
      <c r="D271" s="47"/>
      <c r="E271" s="48"/>
      <c r="F271" s="49"/>
    </row>
    <row r="272" spans="3:6" ht="14.1" customHeight="1" x14ac:dyDescent="0.2">
      <c r="C272" s="46"/>
      <c r="D272" s="47"/>
      <c r="E272" s="48"/>
      <c r="F272" s="49"/>
    </row>
    <row r="273" spans="3:6" ht="14.1" customHeight="1" x14ac:dyDescent="0.2">
      <c r="C273" s="46"/>
      <c r="D273" s="47"/>
      <c r="E273" s="48"/>
      <c r="F273" s="49"/>
    </row>
    <row r="274" spans="3:6" ht="14.1" customHeight="1" x14ac:dyDescent="0.2">
      <c r="C274" s="46"/>
      <c r="D274" s="47"/>
      <c r="E274" s="48"/>
      <c r="F274" s="49"/>
    </row>
    <row r="275" spans="3:6" ht="14.1" customHeight="1" x14ac:dyDescent="0.2">
      <c r="C275" s="46"/>
      <c r="D275" s="47"/>
      <c r="E275" s="48"/>
      <c r="F275" s="49"/>
    </row>
    <row r="276" spans="3:6" ht="14.1" customHeight="1" x14ac:dyDescent="0.2">
      <c r="C276" s="46"/>
      <c r="D276" s="47"/>
      <c r="E276" s="48"/>
      <c r="F276" s="49"/>
    </row>
    <row r="277" spans="3:6" ht="14.1" customHeight="1" x14ac:dyDescent="0.2">
      <c r="C277" s="46"/>
      <c r="D277" s="47"/>
      <c r="E277" s="48"/>
      <c r="F277" s="49"/>
    </row>
    <row r="278" spans="3:6" ht="14.1" customHeight="1" x14ac:dyDescent="0.2">
      <c r="C278" s="46"/>
      <c r="D278" s="47"/>
      <c r="E278" s="48"/>
      <c r="F278" s="49"/>
    </row>
    <row r="279" spans="3:6" ht="14.1" customHeight="1" x14ac:dyDescent="0.2">
      <c r="C279" s="46"/>
      <c r="D279" s="47"/>
      <c r="E279" s="48"/>
      <c r="F279" s="49"/>
    </row>
    <row r="280" spans="3:6" ht="14.1" customHeight="1" x14ac:dyDescent="0.2">
      <c r="C280" s="46"/>
      <c r="D280" s="47"/>
      <c r="E280" s="48"/>
      <c r="F280" s="49"/>
    </row>
    <row r="281" spans="3:6" ht="14.1" customHeight="1" x14ac:dyDescent="0.2">
      <c r="C281" s="46"/>
      <c r="D281" s="47"/>
      <c r="E281" s="48"/>
      <c r="F281" s="49"/>
    </row>
    <row r="282" spans="3:6" ht="14.1" customHeight="1" x14ac:dyDescent="0.2">
      <c r="C282" s="46"/>
      <c r="D282" s="47"/>
      <c r="E282" s="48"/>
      <c r="F282" s="49"/>
    </row>
    <row r="283" spans="3:6" ht="14.1" customHeight="1" x14ac:dyDescent="0.2">
      <c r="C283" s="46"/>
      <c r="D283" s="47"/>
      <c r="E283" s="48"/>
      <c r="F283" s="49"/>
    </row>
    <row r="284" spans="3:6" ht="14.1" customHeight="1" x14ac:dyDescent="0.2">
      <c r="C284" s="46"/>
      <c r="D284" s="47"/>
      <c r="E284" s="48"/>
      <c r="F284" s="49"/>
    </row>
    <row r="285" spans="3:6" ht="14.1" customHeight="1" x14ac:dyDescent="0.2">
      <c r="C285" s="46"/>
      <c r="D285" s="47"/>
      <c r="E285" s="48"/>
      <c r="F285" s="49"/>
    </row>
    <row r="286" spans="3:6" ht="14.1" customHeight="1" x14ac:dyDescent="0.2">
      <c r="C286" s="46"/>
      <c r="D286" s="47"/>
      <c r="E286" s="48"/>
      <c r="F286" s="49"/>
    </row>
    <row r="287" spans="3:6" ht="14.1" customHeight="1" x14ac:dyDescent="0.2">
      <c r="C287" s="46"/>
      <c r="D287" s="47"/>
      <c r="E287" s="48"/>
      <c r="F287" s="49"/>
    </row>
    <row r="288" spans="3:6" ht="14.1" customHeight="1" x14ac:dyDescent="0.2">
      <c r="C288" s="46"/>
      <c r="D288" s="47"/>
      <c r="E288" s="48"/>
      <c r="F288" s="49"/>
    </row>
    <row r="289" spans="3:6" ht="14.1" customHeight="1" x14ac:dyDescent="0.2">
      <c r="C289" s="46"/>
      <c r="D289" s="47"/>
      <c r="E289" s="48"/>
      <c r="F289" s="49"/>
    </row>
    <row r="290" spans="3:6" ht="14.1" customHeight="1" x14ac:dyDescent="0.2">
      <c r="C290" s="46"/>
      <c r="D290" s="47"/>
      <c r="E290" s="48"/>
      <c r="F290" s="49"/>
    </row>
    <row r="291" spans="3:6" ht="14.1" customHeight="1" x14ac:dyDescent="0.2">
      <c r="C291" s="46"/>
      <c r="D291" s="47"/>
      <c r="E291" s="48"/>
      <c r="F291" s="49"/>
    </row>
    <row r="292" spans="3:6" ht="14.1" customHeight="1" x14ac:dyDescent="0.2">
      <c r="C292" s="46"/>
      <c r="D292" s="47"/>
      <c r="E292" s="48"/>
      <c r="F292" s="49"/>
    </row>
    <row r="293" spans="3:6" ht="14.1" customHeight="1" x14ac:dyDescent="0.2">
      <c r="C293" s="46"/>
      <c r="D293" s="47"/>
      <c r="E293" s="48"/>
      <c r="F293" s="49"/>
    </row>
    <row r="294" spans="3:6" ht="14.1" customHeight="1" x14ac:dyDescent="0.2">
      <c r="C294" s="46"/>
      <c r="D294" s="47"/>
      <c r="E294" s="48"/>
      <c r="F294" s="49"/>
    </row>
    <row r="295" spans="3:6" ht="14.1" customHeight="1" x14ac:dyDescent="0.2">
      <c r="C295" s="46"/>
      <c r="D295" s="47"/>
      <c r="E295" s="48"/>
      <c r="F295" s="49"/>
    </row>
    <row r="296" spans="3:6" ht="14.1" customHeight="1" x14ac:dyDescent="0.2">
      <c r="C296" s="46"/>
      <c r="D296" s="47"/>
      <c r="E296" s="48"/>
      <c r="F296" s="49"/>
    </row>
    <row r="297" spans="3:6" ht="14.1" customHeight="1" x14ac:dyDescent="0.2">
      <c r="C297" s="46"/>
      <c r="D297" s="47"/>
      <c r="E297" s="48"/>
      <c r="F297" s="49"/>
    </row>
    <row r="298" spans="3:6" ht="14.1" customHeight="1" x14ac:dyDescent="0.2">
      <c r="C298" s="46"/>
      <c r="D298" s="47"/>
      <c r="E298" s="48"/>
      <c r="F298" s="49"/>
    </row>
    <row r="299" spans="3:6" ht="14.1" customHeight="1" x14ac:dyDescent="0.2">
      <c r="C299" s="46"/>
      <c r="D299" s="47"/>
      <c r="E299" s="48"/>
      <c r="F299" s="49"/>
    </row>
    <row r="300" spans="3:6" ht="14.1" customHeight="1" x14ac:dyDescent="0.2">
      <c r="C300" s="46"/>
      <c r="D300" s="47"/>
      <c r="E300" s="48"/>
      <c r="F300" s="49"/>
    </row>
    <row r="301" spans="3:6" ht="14.1" customHeight="1" x14ac:dyDescent="0.2">
      <c r="C301" s="46"/>
      <c r="D301" s="47"/>
      <c r="E301" s="48"/>
      <c r="F301" s="49"/>
    </row>
    <row r="302" spans="3:6" ht="14.1" customHeight="1" x14ac:dyDescent="0.2">
      <c r="C302" s="46"/>
      <c r="D302" s="47"/>
      <c r="E302" s="48"/>
      <c r="F302" s="49"/>
    </row>
    <row r="303" spans="3:6" ht="14.1" customHeight="1" x14ac:dyDescent="0.2">
      <c r="C303" s="46"/>
      <c r="D303" s="47"/>
      <c r="E303" s="48"/>
      <c r="F303" s="49"/>
    </row>
    <row r="304" spans="3:6" ht="14.1" customHeight="1" x14ac:dyDescent="0.2">
      <c r="C304" s="46"/>
      <c r="D304" s="47"/>
      <c r="E304" s="48"/>
      <c r="F304" s="49"/>
    </row>
    <row r="305" spans="3:6" ht="14.1" customHeight="1" x14ac:dyDescent="0.2">
      <c r="C305" s="46"/>
      <c r="D305" s="47"/>
      <c r="E305" s="48"/>
      <c r="F305" s="49"/>
    </row>
    <row r="306" spans="3:6" ht="14.1" customHeight="1" x14ac:dyDescent="0.2">
      <c r="C306" s="46"/>
      <c r="D306" s="47"/>
      <c r="E306" s="48"/>
      <c r="F306" s="49"/>
    </row>
    <row r="307" spans="3:6" ht="14.1" customHeight="1" x14ac:dyDescent="0.2">
      <c r="C307" s="46"/>
      <c r="D307" s="47"/>
      <c r="E307" s="48"/>
      <c r="F307" s="49"/>
    </row>
    <row r="308" spans="3:6" ht="14.1" customHeight="1" x14ac:dyDescent="0.2">
      <c r="C308" s="46"/>
      <c r="D308" s="47"/>
      <c r="E308" s="48"/>
      <c r="F308" s="49"/>
    </row>
    <row r="309" spans="3:6" ht="14.1" customHeight="1" x14ac:dyDescent="0.2">
      <c r="C309" s="46"/>
      <c r="D309" s="47"/>
      <c r="E309" s="48"/>
      <c r="F309" s="49"/>
    </row>
    <row r="310" spans="3:6" ht="14.1" customHeight="1" x14ac:dyDescent="0.2">
      <c r="C310" s="46"/>
      <c r="D310" s="47"/>
      <c r="E310" s="48"/>
      <c r="F310" s="49"/>
    </row>
    <row r="311" spans="3:6" ht="14.1" customHeight="1" x14ac:dyDescent="0.2">
      <c r="C311" s="46"/>
      <c r="D311" s="47"/>
      <c r="E311" s="48"/>
      <c r="F311" s="49"/>
    </row>
    <row r="312" spans="3:6" ht="14.1" customHeight="1" x14ac:dyDescent="0.2">
      <c r="C312" s="46"/>
      <c r="D312" s="47"/>
      <c r="E312" s="48"/>
      <c r="F312" s="49"/>
    </row>
    <row r="313" spans="3:6" ht="14.1" customHeight="1" x14ac:dyDescent="0.2">
      <c r="C313" s="46"/>
      <c r="D313" s="47"/>
      <c r="E313" s="48"/>
      <c r="F313" s="49"/>
    </row>
    <row r="314" spans="3:6" ht="14.1" customHeight="1" x14ac:dyDescent="0.2">
      <c r="C314" s="46"/>
      <c r="D314" s="47"/>
      <c r="E314" s="48"/>
      <c r="F314" s="49"/>
    </row>
    <row r="315" spans="3:6" ht="14.1" customHeight="1" x14ac:dyDescent="0.2">
      <c r="C315" s="46"/>
      <c r="D315" s="47"/>
      <c r="E315" s="48"/>
      <c r="F315" s="49"/>
    </row>
    <row r="316" spans="3:6" ht="14.1" customHeight="1" x14ac:dyDescent="0.2">
      <c r="C316" s="46"/>
      <c r="D316" s="47"/>
      <c r="E316" s="48"/>
      <c r="F316" s="49"/>
    </row>
    <row r="317" spans="3:6" ht="14.1" customHeight="1" x14ac:dyDescent="0.2">
      <c r="C317" s="46"/>
      <c r="D317" s="47"/>
      <c r="E317" s="48"/>
      <c r="F317" s="49"/>
    </row>
    <row r="318" spans="3:6" ht="14.1" customHeight="1" x14ac:dyDescent="0.2">
      <c r="C318" s="46"/>
      <c r="D318" s="47"/>
      <c r="E318" s="48"/>
      <c r="F318" s="49"/>
    </row>
    <row r="319" spans="3:6" ht="14.1" customHeight="1" x14ac:dyDescent="0.2">
      <c r="C319" s="46"/>
      <c r="D319" s="47"/>
      <c r="E319" s="48"/>
      <c r="F319" s="49"/>
    </row>
    <row r="320" spans="3:6" ht="14.1" customHeight="1" x14ac:dyDescent="0.2">
      <c r="C320" s="46"/>
      <c r="D320" s="47"/>
      <c r="E320" s="48"/>
      <c r="F320" s="49"/>
    </row>
    <row r="321" spans="3:6" ht="14.1" customHeight="1" x14ac:dyDescent="0.2">
      <c r="C321" s="46"/>
      <c r="D321" s="47"/>
      <c r="E321" s="48"/>
      <c r="F321" s="49"/>
    </row>
    <row r="322" spans="3:6" ht="14.1" customHeight="1" x14ac:dyDescent="0.2">
      <c r="C322" s="46"/>
      <c r="D322" s="47"/>
      <c r="E322" s="48"/>
      <c r="F322" s="49"/>
    </row>
    <row r="323" spans="3:6" ht="14.1" customHeight="1" x14ac:dyDescent="0.2">
      <c r="C323" s="46"/>
      <c r="D323" s="47"/>
      <c r="E323" s="48"/>
      <c r="F323" s="49"/>
    </row>
    <row r="324" spans="3:6" ht="14.1" customHeight="1" x14ac:dyDescent="0.2">
      <c r="C324" s="46"/>
      <c r="D324" s="47"/>
      <c r="E324" s="48"/>
      <c r="F324" s="49"/>
    </row>
    <row r="325" spans="3:6" ht="14.1" customHeight="1" x14ac:dyDescent="0.2">
      <c r="C325" s="46"/>
      <c r="D325" s="47"/>
      <c r="E325" s="48"/>
      <c r="F325" s="49"/>
    </row>
    <row r="326" spans="3:6" ht="14.1" customHeight="1" x14ac:dyDescent="0.2">
      <c r="C326" s="46"/>
      <c r="D326" s="47"/>
      <c r="E326" s="48"/>
      <c r="F326" s="49"/>
    </row>
    <row r="327" spans="3:6" ht="14.1" customHeight="1" x14ac:dyDescent="0.2">
      <c r="C327" s="46"/>
      <c r="D327" s="47"/>
      <c r="E327" s="48"/>
      <c r="F327" s="49"/>
    </row>
    <row r="328" spans="3:6" ht="14.1" customHeight="1" x14ac:dyDescent="0.2">
      <c r="C328" s="46"/>
      <c r="D328" s="47"/>
      <c r="E328" s="48"/>
      <c r="F328" s="49"/>
    </row>
    <row r="329" spans="3:6" ht="14.1" customHeight="1" x14ac:dyDescent="0.2">
      <c r="C329" s="46"/>
      <c r="D329" s="47"/>
      <c r="E329" s="48"/>
      <c r="F329" s="49"/>
    </row>
    <row r="330" spans="3:6" ht="14.1" customHeight="1" x14ac:dyDescent="0.2">
      <c r="C330" s="46"/>
      <c r="D330" s="47"/>
      <c r="E330" s="48"/>
      <c r="F330" s="49"/>
    </row>
    <row r="331" spans="3:6" ht="14.1" customHeight="1" x14ac:dyDescent="0.2">
      <c r="C331" s="46"/>
      <c r="D331" s="47"/>
      <c r="E331" s="48"/>
      <c r="F331" s="49"/>
    </row>
    <row r="332" spans="3:6" ht="14.1" customHeight="1" x14ac:dyDescent="0.2">
      <c r="C332" s="46"/>
      <c r="D332" s="47"/>
      <c r="E332" s="48"/>
      <c r="F332" s="49"/>
    </row>
    <row r="333" spans="3:6" ht="14.1" customHeight="1" x14ac:dyDescent="0.2">
      <c r="C333" s="46"/>
      <c r="D333" s="47"/>
      <c r="E333" s="48"/>
      <c r="F333" s="49"/>
    </row>
    <row r="334" spans="3:6" ht="14.1" customHeight="1" x14ac:dyDescent="0.2">
      <c r="C334" s="46"/>
      <c r="D334" s="47"/>
      <c r="E334" s="48"/>
      <c r="F334" s="49"/>
    </row>
    <row r="335" spans="3:6" ht="14.1" customHeight="1" x14ac:dyDescent="0.2">
      <c r="C335" s="46"/>
      <c r="D335" s="47"/>
      <c r="E335" s="48"/>
      <c r="F335" s="49"/>
    </row>
    <row r="336" spans="3:6" ht="14.1" customHeight="1" x14ac:dyDescent="0.2">
      <c r="C336" s="46"/>
      <c r="D336" s="47"/>
      <c r="E336" s="48"/>
      <c r="F336" s="49"/>
    </row>
    <row r="337" spans="3:6" ht="14.1" customHeight="1" x14ac:dyDescent="0.2">
      <c r="C337" s="46"/>
      <c r="D337" s="47"/>
      <c r="E337" s="48"/>
      <c r="F337" s="49"/>
    </row>
    <row r="338" spans="3:6" ht="14.1" customHeight="1" x14ac:dyDescent="0.2">
      <c r="C338" s="46"/>
      <c r="D338" s="47"/>
      <c r="E338" s="48"/>
      <c r="F338" s="49"/>
    </row>
    <row r="339" spans="3:6" ht="14.1" customHeight="1" x14ac:dyDescent="0.2">
      <c r="C339" s="46"/>
      <c r="D339" s="47"/>
      <c r="E339" s="48"/>
      <c r="F339" s="49"/>
    </row>
    <row r="340" spans="3:6" ht="14.1" customHeight="1" x14ac:dyDescent="0.2">
      <c r="C340" s="46"/>
      <c r="D340" s="47"/>
      <c r="E340" s="48"/>
      <c r="F340" s="49"/>
    </row>
    <row r="341" spans="3:6" ht="14.1" customHeight="1" x14ac:dyDescent="0.2">
      <c r="C341" s="46"/>
      <c r="D341" s="47"/>
      <c r="E341" s="48"/>
      <c r="F341" s="49"/>
    </row>
    <row r="342" spans="3:6" ht="14.1" customHeight="1" x14ac:dyDescent="0.2">
      <c r="C342" s="46"/>
      <c r="D342" s="47"/>
      <c r="E342" s="48"/>
      <c r="F342" s="49"/>
    </row>
    <row r="343" spans="3:6" ht="14.1" customHeight="1" x14ac:dyDescent="0.2">
      <c r="C343" s="46"/>
      <c r="D343" s="47"/>
      <c r="E343" s="48"/>
      <c r="F343" s="49"/>
    </row>
    <row r="344" spans="3:6" ht="14.1" customHeight="1" x14ac:dyDescent="0.2">
      <c r="C344" s="46"/>
      <c r="D344" s="47"/>
      <c r="E344" s="48"/>
      <c r="F344" s="49"/>
    </row>
    <row r="345" spans="3:6" ht="14.1" customHeight="1" x14ac:dyDescent="0.2">
      <c r="C345" s="46"/>
      <c r="D345" s="47"/>
      <c r="E345" s="48"/>
      <c r="F345" s="49"/>
    </row>
    <row r="346" spans="3:6" ht="14.1" customHeight="1" x14ac:dyDescent="0.2">
      <c r="C346" s="46"/>
      <c r="D346" s="47"/>
      <c r="E346" s="48"/>
      <c r="F346" s="49"/>
    </row>
    <row r="347" spans="3:6" ht="14.1" customHeight="1" x14ac:dyDescent="0.2">
      <c r="C347" s="46"/>
      <c r="D347" s="47"/>
      <c r="E347" s="48"/>
      <c r="F347" s="49"/>
    </row>
    <row r="348" spans="3:6" ht="14.1" customHeight="1" x14ac:dyDescent="0.2">
      <c r="C348" s="46"/>
      <c r="D348" s="47"/>
      <c r="E348" s="48"/>
      <c r="F348" s="49"/>
    </row>
    <row r="349" spans="3:6" ht="14.1" customHeight="1" x14ac:dyDescent="0.2">
      <c r="C349" s="46"/>
      <c r="D349" s="47"/>
      <c r="E349" s="48"/>
      <c r="F349" s="49"/>
    </row>
    <row r="350" spans="3:6" ht="14.1" customHeight="1" x14ac:dyDescent="0.2">
      <c r="C350" s="46"/>
      <c r="D350" s="47"/>
      <c r="E350" s="48"/>
      <c r="F350" s="49"/>
    </row>
    <row r="351" spans="3:6" ht="14.1" customHeight="1" x14ac:dyDescent="0.2">
      <c r="C351" s="46"/>
      <c r="D351" s="47"/>
      <c r="E351" s="48"/>
      <c r="F351" s="49"/>
    </row>
    <row r="352" spans="3:6" ht="14.1" customHeight="1" x14ac:dyDescent="0.2">
      <c r="C352" s="46"/>
      <c r="D352" s="47"/>
      <c r="E352" s="48"/>
      <c r="F352" s="49"/>
    </row>
    <row r="353" spans="3:6" ht="14.1" customHeight="1" x14ac:dyDescent="0.2">
      <c r="C353" s="46"/>
      <c r="D353" s="47"/>
      <c r="E353" s="48"/>
      <c r="F353" s="49"/>
    </row>
    <row r="354" spans="3:6" ht="14.1" customHeight="1" x14ac:dyDescent="0.2">
      <c r="C354" s="46"/>
      <c r="D354" s="47"/>
      <c r="E354" s="48"/>
      <c r="F354" s="49"/>
    </row>
    <row r="355" spans="3:6" ht="14.1" customHeight="1" x14ac:dyDescent="0.2">
      <c r="C355" s="46"/>
      <c r="D355" s="47"/>
      <c r="E355" s="48"/>
      <c r="F355" s="49"/>
    </row>
    <row r="356" spans="3:6" ht="14.1" customHeight="1" x14ac:dyDescent="0.2">
      <c r="C356" s="46"/>
      <c r="D356" s="47"/>
      <c r="E356" s="48"/>
      <c r="F356" s="49"/>
    </row>
    <row r="357" spans="3:6" ht="14.1" customHeight="1" x14ac:dyDescent="0.2">
      <c r="C357" s="46"/>
      <c r="D357" s="47"/>
      <c r="E357" s="48"/>
      <c r="F357" s="49"/>
    </row>
    <row r="358" spans="3:6" ht="14.1" customHeight="1" x14ac:dyDescent="0.2">
      <c r="C358" s="46"/>
      <c r="D358" s="47"/>
      <c r="E358" s="48"/>
      <c r="F358" s="49"/>
    </row>
    <row r="359" spans="3:6" ht="14.1" customHeight="1" x14ac:dyDescent="0.2">
      <c r="C359" s="46"/>
      <c r="D359" s="47"/>
      <c r="E359" s="48"/>
      <c r="F359" s="49"/>
    </row>
    <row r="360" spans="3:6" ht="14.1" customHeight="1" x14ac:dyDescent="0.2">
      <c r="C360" s="46"/>
      <c r="D360" s="47"/>
      <c r="E360" s="48"/>
      <c r="F360" s="49"/>
    </row>
    <row r="361" spans="3:6" ht="14.1" customHeight="1" x14ac:dyDescent="0.2">
      <c r="C361" s="46"/>
      <c r="D361" s="47"/>
      <c r="E361" s="48"/>
      <c r="F361" s="49"/>
    </row>
    <row r="362" spans="3:6" ht="14.1" customHeight="1" x14ac:dyDescent="0.2">
      <c r="C362" s="46"/>
      <c r="D362" s="47"/>
      <c r="E362" s="48"/>
      <c r="F362" s="49"/>
    </row>
    <row r="363" spans="3:6" ht="14.1" customHeight="1" x14ac:dyDescent="0.2">
      <c r="C363" s="46"/>
      <c r="D363" s="47"/>
      <c r="E363" s="48"/>
      <c r="F363" s="49"/>
    </row>
    <row r="364" spans="3:6" ht="14.1" customHeight="1" x14ac:dyDescent="0.2">
      <c r="C364" s="46"/>
      <c r="D364" s="47"/>
      <c r="E364" s="48"/>
      <c r="F364" s="49"/>
    </row>
    <row r="365" spans="3:6" ht="14.1" customHeight="1" x14ac:dyDescent="0.2">
      <c r="C365" s="46"/>
      <c r="D365" s="47"/>
      <c r="E365" s="48"/>
      <c r="F365" s="49"/>
    </row>
    <row r="366" spans="3:6" ht="14.1" customHeight="1" x14ac:dyDescent="0.2">
      <c r="C366" s="46"/>
      <c r="D366" s="47"/>
      <c r="E366" s="48"/>
      <c r="F366" s="49"/>
    </row>
    <row r="367" spans="3:6" ht="14.1" customHeight="1" x14ac:dyDescent="0.2">
      <c r="C367" s="46"/>
      <c r="D367" s="47"/>
      <c r="E367" s="48"/>
      <c r="F367" s="49"/>
    </row>
    <row r="368" spans="3:6" ht="14.1" customHeight="1" x14ac:dyDescent="0.2">
      <c r="C368" s="46"/>
      <c r="D368" s="47"/>
      <c r="E368" s="48"/>
      <c r="F368" s="49"/>
    </row>
    <row r="369" spans="3:6" ht="14.1" customHeight="1" x14ac:dyDescent="0.2">
      <c r="C369" s="46"/>
      <c r="D369" s="47"/>
      <c r="E369" s="48"/>
      <c r="F369" s="49"/>
    </row>
    <row r="370" spans="3:6" ht="14.1" customHeight="1" x14ac:dyDescent="0.2">
      <c r="C370" s="46"/>
      <c r="D370" s="47"/>
      <c r="E370" s="48"/>
      <c r="F370" s="49"/>
    </row>
    <row r="371" spans="3:6" ht="14.1" customHeight="1" x14ac:dyDescent="0.2">
      <c r="C371" s="46"/>
      <c r="D371" s="47"/>
      <c r="E371" s="48"/>
      <c r="F371" s="49"/>
    </row>
    <row r="372" spans="3:6" ht="14.1" customHeight="1" x14ac:dyDescent="0.2">
      <c r="C372" s="46"/>
      <c r="D372" s="47"/>
      <c r="E372" s="48"/>
      <c r="F372" s="49"/>
    </row>
    <row r="373" spans="3:6" ht="14.1" customHeight="1" x14ac:dyDescent="0.2">
      <c r="C373" s="46"/>
      <c r="D373" s="47"/>
      <c r="E373" s="48"/>
      <c r="F373" s="49"/>
    </row>
    <row r="374" spans="3:6" ht="14.1" customHeight="1" x14ac:dyDescent="0.2">
      <c r="C374" s="46"/>
      <c r="D374" s="47"/>
      <c r="E374" s="48"/>
      <c r="F374" s="49"/>
    </row>
    <row r="375" spans="3:6" ht="14.1" customHeight="1" x14ac:dyDescent="0.2">
      <c r="C375" s="46"/>
      <c r="D375" s="47"/>
      <c r="E375" s="48"/>
      <c r="F375" s="49"/>
    </row>
    <row r="376" spans="3:6" ht="14.1" customHeight="1" x14ac:dyDescent="0.2">
      <c r="C376" s="46"/>
      <c r="D376" s="47"/>
      <c r="E376" s="48"/>
      <c r="F376" s="49"/>
    </row>
    <row r="377" spans="3:6" ht="14.1" customHeight="1" x14ac:dyDescent="0.2">
      <c r="C377" s="46"/>
      <c r="D377" s="47"/>
      <c r="E377" s="48"/>
      <c r="F377" s="49"/>
    </row>
    <row r="378" spans="3:6" ht="14.1" customHeight="1" x14ac:dyDescent="0.2">
      <c r="C378" s="46"/>
      <c r="D378" s="47"/>
      <c r="E378" s="48"/>
      <c r="F378" s="49"/>
    </row>
    <row r="379" spans="3:6" ht="14.1" customHeight="1" x14ac:dyDescent="0.2">
      <c r="C379" s="46"/>
      <c r="D379" s="47"/>
      <c r="E379" s="48"/>
      <c r="F379" s="49"/>
    </row>
    <row r="380" spans="3:6" ht="14.1" customHeight="1" x14ac:dyDescent="0.2">
      <c r="C380" s="46"/>
      <c r="D380" s="47"/>
      <c r="E380" s="48"/>
      <c r="F380" s="49"/>
    </row>
    <row r="381" spans="3:6" ht="14.1" customHeight="1" x14ac:dyDescent="0.2">
      <c r="C381" s="46"/>
      <c r="D381" s="47"/>
      <c r="E381" s="48"/>
      <c r="F381" s="49"/>
    </row>
    <row r="382" spans="3:6" ht="14.1" customHeight="1" x14ac:dyDescent="0.2">
      <c r="C382" s="46"/>
      <c r="D382" s="47"/>
      <c r="E382" s="48"/>
      <c r="F382" s="49"/>
    </row>
    <row r="383" spans="3:6" ht="14.1" customHeight="1" x14ac:dyDescent="0.2">
      <c r="C383" s="46"/>
      <c r="D383" s="47"/>
      <c r="E383" s="48"/>
      <c r="F383" s="49"/>
    </row>
    <row r="384" spans="3:6" ht="14.1" customHeight="1" x14ac:dyDescent="0.2">
      <c r="C384" s="46"/>
      <c r="D384" s="47"/>
      <c r="E384" s="48"/>
      <c r="F384" s="49"/>
    </row>
    <row r="385" spans="3:6" ht="14.1" customHeight="1" x14ac:dyDescent="0.2">
      <c r="C385" s="46"/>
      <c r="D385" s="47"/>
      <c r="E385" s="48"/>
      <c r="F385" s="49"/>
    </row>
    <row r="386" spans="3:6" ht="14.1" customHeight="1" x14ac:dyDescent="0.2">
      <c r="C386" s="46"/>
      <c r="D386" s="47"/>
      <c r="E386" s="48"/>
      <c r="F386" s="49"/>
    </row>
    <row r="387" spans="3:6" ht="14.1" customHeight="1" x14ac:dyDescent="0.2">
      <c r="C387" s="46"/>
      <c r="D387" s="47"/>
      <c r="E387" s="48"/>
      <c r="F387" s="49"/>
    </row>
    <row r="388" spans="3:6" ht="14.1" customHeight="1" x14ac:dyDescent="0.2">
      <c r="C388" s="46"/>
      <c r="D388" s="47"/>
      <c r="E388" s="48"/>
      <c r="F388" s="49"/>
    </row>
    <row r="389" spans="3:6" ht="14.1" customHeight="1" x14ac:dyDescent="0.2">
      <c r="C389" s="46"/>
      <c r="D389" s="47"/>
      <c r="E389" s="48"/>
      <c r="F389" s="49"/>
    </row>
    <row r="390" spans="3:6" ht="14.1" customHeight="1" x14ac:dyDescent="0.2">
      <c r="C390" s="46"/>
      <c r="D390" s="47"/>
      <c r="E390" s="48"/>
      <c r="F390" s="49"/>
    </row>
    <row r="391" spans="3:6" ht="14.1" customHeight="1" x14ac:dyDescent="0.2">
      <c r="C391" s="46"/>
      <c r="D391" s="47"/>
      <c r="E391" s="48"/>
      <c r="F391" s="49"/>
    </row>
    <row r="392" spans="3:6" ht="14.1" customHeight="1" x14ac:dyDescent="0.2">
      <c r="C392" s="46"/>
      <c r="D392" s="47"/>
      <c r="E392" s="48"/>
      <c r="F392" s="49"/>
    </row>
    <row r="393" spans="3:6" ht="14.1" customHeight="1" x14ac:dyDescent="0.2">
      <c r="C393" s="46"/>
      <c r="D393" s="47"/>
      <c r="E393" s="48"/>
      <c r="F393" s="49"/>
    </row>
    <row r="394" spans="3:6" ht="14.1" customHeight="1" x14ac:dyDescent="0.2">
      <c r="C394" s="46"/>
      <c r="D394" s="47"/>
      <c r="E394" s="48"/>
      <c r="F394" s="49"/>
    </row>
    <row r="395" spans="3:6" ht="14.1" customHeight="1" x14ac:dyDescent="0.2">
      <c r="C395" s="46"/>
      <c r="D395" s="47"/>
      <c r="E395" s="48"/>
      <c r="F395" s="49"/>
    </row>
    <row r="396" spans="3:6" ht="14.1" customHeight="1" x14ac:dyDescent="0.2">
      <c r="C396" s="46"/>
      <c r="D396" s="47"/>
      <c r="E396" s="48"/>
      <c r="F396" s="49"/>
    </row>
    <row r="397" spans="3:6" ht="14.1" customHeight="1" x14ac:dyDescent="0.2">
      <c r="C397" s="46"/>
      <c r="D397" s="47"/>
      <c r="E397" s="48"/>
      <c r="F397" s="49"/>
    </row>
    <row r="398" spans="3:6" ht="14.1" customHeight="1" x14ac:dyDescent="0.2">
      <c r="C398" s="46"/>
      <c r="D398" s="47"/>
      <c r="E398" s="48"/>
      <c r="F398" s="49"/>
    </row>
    <row r="399" spans="3:6" ht="14.1" customHeight="1" x14ac:dyDescent="0.2">
      <c r="C399" s="46"/>
      <c r="D399" s="47"/>
      <c r="E399" s="48"/>
      <c r="F399" s="49"/>
    </row>
    <row r="400" spans="3:6" ht="14.1" customHeight="1" x14ac:dyDescent="0.2">
      <c r="C400" s="46"/>
      <c r="D400" s="47"/>
      <c r="E400" s="48"/>
      <c r="F400" s="49"/>
    </row>
    <row r="401" spans="3:6" ht="14.1" customHeight="1" x14ac:dyDescent="0.2">
      <c r="C401" s="46"/>
      <c r="D401" s="47"/>
      <c r="E401" s="48"/>
      <c r="F401" s="49"/>
    </row>
    <row r="402" spans="3:6" ht="14.1" customHeight="1" x14ac:dyDescent="0.2">
      <c r="C402" s="46"/>
      <c r="D402" s="47"/>
      <c r="E402" s="48"/>
      <c r="F402" s="49"/>
    </row>
    <row r="403" spans="3:6" ht="14.1" customHeight="1" x14ac:dyDescent="0.2">
      <c r="C403" s="46"/>
      <c r="D403" s="47"/>
      <c r="E403" s="48"/>
      <c r="F403" s="49"/>
    </row>
    <row r="404" spans="3:6" ht="14.1" customHeight="1" x14ac:dyDescent="0.2">
      <c r="C404" s="46"/>
      <c r="D404" s="47"/>
      <c r="E404" s="48"/>
      <c r="F404" s="49"/>
    </row>
    <row r="405" spans="3:6" ht="14.1" customHeight="1" x14ac:dyDescent="0.2">
      <c r="C405" s="46"/>
      <c r="D405" s="47"/>
      <c r="E405" s="48"/>
      <c r="F405" s="49"/>
    </row>
    <row r="406" spans="3:6" ht="14.1" customHeight="1" x14ac:dyDescent="0.2">
      <c r="C406" s="46"/>
      <c r="D406" s="47"/>
      <c r="E406" s="48"/>
      <c r="F406" s="49"/>
    </row>
    <row r="407" spans="3:6" ht="14.1" customHeight="1" x14ac:dyDescent="0.2">
      <c r="C407" s="46"/>
      <c r="D407" s="47"/>
      <c r="E407" s="48"/>
      <c r="F407" s="49"/>
    </row>
    <row r="408" spans="3:6" ht="14.1" customHeight="1" x14ac:dyDescent="0.2">
      <c r="C408" s="46"/>
      <c r="D408" s="47"/>
      <c r="E408" s="48"/>
      <c r="F408" s="49"/>
    </row>
    <row r="409" spans="3:6" ht="14.1" customHeight="1" x14ac:dyDescent="0.2">
      <c r="C409" s="46"/>
      <c r="D409" s="47"/>
      <c r="E409" s="48"/>
      <c r="F409" s="49"/>
    </row>
    <row r="410" spans="3:6" ht="14.1" customHeight="1" x14ac:dyDescent="0.2">
      <c r="C410" s="46"/>
      <c r="D410" s="47"/>
      <c r="E410" s="48"/>
      <c r="F410" s="49"/>
    </row>
    <row r="411" spans="3:6" ht="14.1" customHeight="1" x14ac:dyDescent="0.2">
      <c r="C411" s="46"/>
      <c r="D411" s="47"/>
      <c r="E411" s="48"/>
      <c r="F411" s="49"/>
    </row>
    <row r="412" spans="3:6" ht="14.1" customHeight="1" x14ac:dyDescent="0.2">
      <c r="C412" s="46"/>
      <c r="D412" s="47"/>
      <c r="E412" s="48"/>
      <c r="F412" s="49"/>
    </row>
    <row r="413" spans="3:6" ht="14.1" customHeight="1" x14ac:dyDescent="0.2">
      <c r="C413" s="46"/>
      <c r="D413" s="47"/>
      <c r="E413" s="48"/>
      <c r="F413" s="49"/>
    </row>
    <row r="414" spans="3:6" ht="14.1" customHeight="1" x14ac:dyDescent="0.2">
      <c r="C414" s="46"/>
      <c r="D414" s="47"/>
      <c r="E414" s="48"/>
      <c r="F414" s="49"/>
    </row>
    <row r="415" spans="3:6" ht="14.1" customHeight="1" x14ac:dyDescent="0.2">
      <c r="C415" s="46"/>
      <c r="D415" s="47"/>
      <c r="E415" s="48"/>
      <c r="F415" s="49"/>
    </row>
    <row r="416" spans="3:6" ht="14.1" customHeight="1" x14ac:dyDescent="0.2">
      <c r="C416" s="46"/>
      <c r="D416" s="47"/>
      <c r="E416" s="48"/>
      <c r="F416" s="49"/>
    </row>
    <row r="417" spans="3:6" ht="14.1" customHeight="1" x14ac:dyDescent="0.2">
      <c r="C417" s="46"/>
      <c r="D417" s="47"/>
      <c r="E417" s="48"/>
      <c r="F417" s="49"/>
    </row>
    <row r="418" spans="3:6" ht="14.1" customHeight="1" x14ac:dyDescent="0.2">
      <c r="C418" s="46"/>
      <c r="D418" s="47"/>
      <c r="E418" s="48"/>
      <c r="F418" s="49"/>
    </row>
    <row r="419" spans="3:6" ht="14.1" customHeight="1" x14ac:dyDescent="0.2">
      <c r="C419" s="46"/>
      <c r="D419" s="47"/>
      <c r="E419" s="48"/>
      <c r="F419" s="49"/>
    </row>
    <row r="420" spans="3:6" ht="14.1" customHeight="1" x14ac:dyDescent="0.2">
      <c r="C420" s="46"/>
      <c r="D420" s="47"/>
      <c r="E420" s="48"/>
      <c r="F420" s="49"/>
    </row>
    <row r="421" spans="3:6" ht="14.1" customHeight="1" x14ac:dyDescent="0.2">
      <c r="C421" s="46"/>
      <c r="D421" s="47"/>
      <c r="E421" s="48"/>
      <c r="F421" s="49"/>
    </row>
    <row r="422" spans="3:6" ht="14.1" customHeight="1" x14ac:dyDescent="0.2">
      <c r="C422" s="46"/>
      <c r="D422" s="47"/>
      <c r="E422" s="48"/>
      <c r="F422" s="49"/>
    </row>
    <row r="423" spans="3:6" ht="14.1" customHeight="1" x14ac:dyDescent="0.2">
      <c r="C423" s="46"/>
      <c r="D423" s="47"/>
      <c r="E423" s="48"/>
      <c r="F423" s="49"/>
    </row>
    <row r="424" spans="3:6" ht="14.1" customHeight="1" x14ac:dyDescent="0.2">
      <c r="C424" s="46"/>
      <c r="D424" s="47"/>
      <c r="E424" s="48"/>
      <c r="F424" s="49"/>
    </row>
    <row r="425" spans="3:6" ht="14.1" customHeight="1" x14ac:dyDescent="0.2">
      <c r="C425" s="46"/>
      <c r="D425" s="47"/>
      <c r="E425" s="48"/>
      <c r="F425" s="49"/>
    </row>
    <row r="426" spans="3:6" ht="14.1" customHeight="1" x14ac:dyDescent="0.2">
      <c r="C426" s="46"/>
      <c r="D426" s="47"/>
      <c r="E426" s="48"/>
      <c r="F426" s="49"/>
    </row>
    <row r="427" spans="3:6" ht="14.1" customHeight="1" x14ac:dyDescent="0.2">
      <c r="C427" s="46"/>
      <c r="D427" s="47"/>
      <c r="E427" s="48"/>
      <c r="F427" s="49"/>
    </row>
    <row r="428" spans="3:6" ht="14.1" customHeight="1" x14ac:dyDescent="0.2">
      <c r="C428" s="46"/>
      <c r="D428" s="47"/>
      <c r="E428" s="48"/>
      <c r="F428" s="49"/>
    </row>
    <row r="429" spans="3:6" ht="14.1" customHeight="1" x14ac:dyDescent="0.2">
      <c r="C429" s="46"/>
      <c r="D429" s="47"/>
      <c r="E429" s="48"/>
      <c r="F429" s="49"/>
    </row>
    <row r="430" spans="3:6" ht="14.1" customHeight="1" x14ac:dyDescent="0.2">
      <c r="C430" s="46"/>
      <c r="D430" s="47"/>
      <c r="E430" s="48"/>
      <c r="F430" s="49"/>
    </row>
    <row r="431" spans="3:6" ht="14.1" customHeight="1" x14ac:dyDescent="0.2">
      <c r="C431" s="46"/>
      <c r="D431" s="47"/>
      <c r="E431" s="48"/>
      <c r="F431" s="49"/>
    </row>
    <row r="432" spans="3:6" ht="14.1" customHeight="1" x14ac:dyDescent="0.2">
      <c r="C432" s="46"/>
      <c r="D432" s="47"/>
      <c r="E432" s="48"/>
      <c r="F432" s="49"/>
    </row>
    <row r="433" spans="3:6" ht="14.1" customHeight="1" x14ac:dyDescent="0.2">
      <c r="C433" s="46"/>
      <c r="D433" s="47"/>
      <c r="E433" s="48"/>
      <c r="F433" s="49"/>
    </row>
    <row r="434" spans="3:6" ht="14.1" customHeight="1" x14ac:dyDescent="0.2">
      <c r="C434" s="46"/>
      <c r="D434" s="47"/>
      <c r="E434" s="48"/>
      <c r="F434" s="49"/>
    </row>
    <row r="435" spans="3:6" ht="14.1" customHeight="1" x14ac:dyDescent="0.2">
      <c r="C435" s="46"/>
      <c r="D435" s="47"/>
      <c r="E435" s="48"/>
      <c r="F435" s="49"/>
    </row>
    <row r="436" spans="3:6" ht="14.1" customHeight="1" x14ac:dyDescent="0.2">
      <c r="C436" s="46"/>
      <c r="D436" s="47"/>
      <c r="E436" s="48"/>
      <c r="F436" s="49"/>
    </row>
    <row r="437" spans="3:6" ht="14.1" customHeight="1" x14ac:dyDescent="0.2">
      <c r="C437" s="46"/>
      <c r="D437" s="47"/>
      <c r="E437" s="48"/>
      <c r="F437" s="49"/>
    </row>
    <row r="438" spans="3:6" ht="14.1" customHeight="1" x14ac:dyDescent="0.2">
      <c r="C438" s="46"/>
      <c r="D438" s="47"/>
      <c r="E438" s="48"/>
      <c r="F438" s="49"/>
    </row>
    <row r="439" spans="3:6" ht="14.1" customHeight="1" x14ac:dyDescent="0.2">
      <c r="C439" s="46"/>
      <c r="D439" s="47"/>
      <c r="E439" s="48"/>
      <c r="F439" s="49"/>
    </row>
    <row r="440" spans="3:6" ht="14.1" customHeight="1" x14ac:dyDescent="0.2">
      <c r="C440" s="46"/>
      <c r="D440" s="47"/>
      <c r="E440" s="48"/>
      <c r="F440" s="49"/>
    </row>
    <row r="441" spans="3:6" ht="14.1" customHeight="1" x14ac:dyDescent="0.2">
      <c r="C441" s="46"/>
      <c r="D441" s="47"/>
      <c r="E441" s="48"/>
      <c r="F441" s="49"/>
    </row>
    <row r="442" spans="3:6" ht="14.1" customHeight="1" x14ac:dyDescent="0.2">
      <c r="C442" s="46"/>
      <c r="D442" s="47"/>
      <c r="E442" s="48"/>
      <c r="F442" s="49"/>
    </row>
    <row r="443" spans="3:6" ht="14.1" customHeight="1" x14ac:dyDescent="0.2">
      <c r="C443" s="46"/>
      <c r="D443" s="47"/>
      <c r="E443" s="48"/>
      <c r="F443" s="49"/>
    </row>
    <row r="444" spans="3:6" ht="14.1" customHeight="1" x14ac:dyDescent="0.2">
      <c r="C444" s="46"/>
      <c r="D444" s="47"/>
      <c r="E444" s="48"/>
      <c r="F444" s="49"/>
    </row>
    <row r="445" spans="3:6" ht="14.1" customHeight="1" x14ac:dyDescent="0.2">
      <c r="C445" s="46"/>
      <c r="D445" s="47"/>
      <c r="E445" s="48"/>
      <c r="F445" s="49"/>
    </row>
    <row r="446" spans="3:6" ht="14.1" customHeight="1" x14ac:dyDescent="0.2">
      <c r="C446" s="46"/>
      <c r="D446" s="47"/>
      <c r="E446" s="48"/>
      <c r="F446" s="49"/>
    </row>
    <row r="447" spans="3:6" ht="14.1" customHeight="1" x14ac:dyDescent="0.2">
      <c r="C447" s="46"/>
      <c r="D447" s="47"/>
      <c r="E447" s="48"/>
      <c r="F447" s="49"/>
    </row>
    <row r="448" spans="3:6" ht="14.1" customHeight="1" x14ac:dyDescent="0.2">
      <c r="C448" s="46"/>
      <c r="D448" s="47"/>
      <c r="E448" s="48"/>
      <c r="F448" s="49"/>
    </row>
    <row r="449" spans="3:6" ht="14.1" customHeight="1" x14ac:dyDescent="0.2">
      <c r="C449" s="46"/>
      <c r="D449" s="47"/>
      <c r="E449" s="48"/>
      <c r="F449" s="49"/>
    </row>
    <row r="450" spans="3:6" ht="14.1" customHeight="1" x14ac:dyDescent="0.2">
      <c r="C450" s="46"/>
      <c r="D450" s="47"/>
      <c r="E450" s="48"/>
      <c r="F450" s="49"/>
    </row>
    <row r="451" spans="3:6" ht="14.1" customHeight="1" x14ac:dyDescent="0.2">
      <c r="C451" s="46"/>
      <c r="D451" s="47"/>
      <c r="E451" s="48"/>
      <c r="F451" s="49"/>
    </row>
    <row r="452" spans="3:6" ht="14.1" customHeight="1" x14ac:dyDescent="0.2">
      <c r="C452" s="46"/>
      <c r="D452" s="47"/>
      <c r="E452" s="48"/>
      <c r="F452" s="49"/>
    </row>
    <row r="453" spans="3:6" ht="14.1" customHeight="1" x14ac:dyDescent="0.2">
      <c r="C453" s="46"/>
      <c r="D453" s="47"/>
      <c r="E453" s="48"/>
      <c r="F453" s="49"/>
    </row>
    <row r="454" spans="3:6" ht="14.1" customHeight="1" x14ac:dyDescent="0.2">
      <c r="C454" s="46"/>
      <c r="D454" s="47"/>
      <c r="E454" s="48"/>
      <c r="F454" s="49"/>
    </row>
    <row r="455" spans="3:6" ht="14.1" customHeight="1" x14ac:dyDescent="0.2">
      <c r="C455" s="46"/>
      <c r="D455" s="47"/>
      <c r="E455" s="48"/>
      <c r="F455" s="49"/>
    </row>
    <row r="456" spans="3:6" ht="14.1" customHeight="1" x14ac:dyDescent="0.2">
      <c r="C456" s="46"/>
      <c r="D456" s="47"/>
      <c r="E456" s="48"/>
      <c r="F456" s="49"/>
    </row>
    <row r="457" spans="3:6" ht="14.1" customHeight="1" x14ac:dyDescent="0.2">
      <c r="C457" s="46"/>
      <c r="D457" s="47"/>
      <c r="E457" s="48"/>
      <c r="F457" s="49"/>
    </row>
    <row r="458" spans="3:6" ht="14.1" customHeight="1" x14ac:dyDescent="0.2">
      <c r="C458" s="46"/>
      <c r="D458" s="47"/>
      <c r="E458" s="48"/>
      <c r="F458" s="49"/>
    </row>
    <row r="459" spans="3:6" ht="14.1" customHeight="1" x14ac:dyDescent="0.2">
      <c r="C459" s="46"/>
      <c r="D459" s="47"/>
      <c r="E459" s="48"/>
      <c r="F459" s="49"/>
    </row>
    <row r="460" spans="3:6" ht="14.1" customHeight="1" x14ac:dyDescent="0.2">
      <c r="C460" s="46"/>
      <c r="D460" s="47"/>
      <c r="E460" s="48"/>
      <c r="F460" s="49"/>
    </row>
    <row r="461" spans="3:6" ht="14.1" customHeight="1" x14ac:dyDescent="0.2">
      <c r="C461" s="46"/>
      <c r="D461" s="47"/>
      <c r="E461" s="48"/>
      <c r="F461" s="49"/>
    </row>
    <row r="462" spans="3:6" ht="14.1" customHeight="1" x14ac:dyDescent="0.2">
      <c r="C462" s="46"/>
      <c r="D462" s="47"/>
      <c r="E462" s="48"/>
      <c r="F462" s="49"/>
    </row>
    <row r="463" spans="3:6" ht="14.1" customHeight="1" x14ac:dyDescent="0.2">
      <c r="C463" s="46"/>
      <c r="D463" s="47"/>
      <c r="E463" s="48"/>
      <c r="F463" s="49"/>
    </row>
    <row r="464" spans="3:6" ht="14.1" customHeight="1" x14ac:dyDescent="0.2">
      <c r="C464" s="46"/>
      <c r="D464" s="47"/>
      <c r="E464" s="48"/>
      <c r="F464" s="49"/>
    </row>
    <row r="465" spans="3:6" ht="14.1" customHeight="1" x14ac:dyDescent="0.2">
      <c r="C465" s="46"/>
      <c r="D465" s="47"/>
      <c r="E465" s="48"/>
      <c r="F465" s="49"/>
    </row>
    <row r="466" spans="3:6" ht="14.1" customHeight="1" x14ac:dyDescent="0.2">
      <c r="C466" s="46"/>
      <c r="D466" s="47"/>
      <c r="E466" s="48"/>
      <c r="F466" s="49"/>
    </row>
    <row r="467" spans="3:6" ht="14.1" customHeight="1" x14ac:dyDescent="0.2">
      <c r="C467" s="46"/>
      <c r="D467" s="47"/>
      <c r="E467" s="48"/>
      <c r="F467" s="49"/>
    </row>
    <row r="468" spans="3:6" ht="14.1" customHeight="1" x14ac:dyDescent="0.2">
      <c r="C468" s="46"/>
      <c r="D468" s="47"/>
      <c r="E468" s="48"/>
      <c r="F468" s="49"/>
    </row>
    <row r="469" spans="3:6" ht="14.1" customHeight="1" x14ac:dyDescent="0.2">
      <c r="C469" s="46"/>
      <c r="D469" s="47"/>
      <c r="E469" s="48"/>
      <c r="F469" s="49"/>
    </row>
    <row r="470" spans="3:6" ht="14.1" customHeight="1" x14ac:dyDescent="0.2">
      <c r="C470" s="46"/>
      <c r="D470" s="47"/>
      <c r="E470" s="48"/>
      <c r="F470" s="49"/>
    </row>
    <row r="471" spans="3:6" ht="14.1" customHeight="1" x14ac:dyDescent="0.2">
      <c r="C471" s="46"/>
      <c r="D471" s="47"/>
      <c r="E471" s="48"/>
      <c r="F471" s="49"/>
    </row>
    <row r="472" spans="3:6" ht="14.1" customHeight="1" x14ac:dyDescent="0.2">
      <c r="C472" s="46"/>
      <c r="D472" s="47"/>
      <c r="E472" s="48"/>
      <c r="F472" s="49"/>
    </row>
    <row r="473" spans="3:6" ht="14.1" customHeight="1" x14ac:dyDescent="0.2">
      <c r="C473" s="46"/>
      <c r="D473" s="47"/>
      <c r="E473" s="48"/>
      <c r="F473" s="49"/>
    </row>
    <row r="474" spans="3:6" ht="14.1" customHeight="1" x14ac:dyDescent="0.2">
      <c r="C474" s="46"/>
      <c r="D474" s="47"/>
      <c r="E474" s="48"/>
      <c r="F474" s="49"/>
    </row>
    <row r="475" spans="3:6" ht="14.1" customHeight="1" x14ac:dyDescent="0.2">
      <c r="C475" s="46"/>
      <c r="D475" s="47"/>
      <c r="E475" s="48"/>
      <c r="F475" s="49"/>
    </row>
    <row r="476" spans="3:6" ht="14.1" customHeight="1" x14ac:dyDescent="0.2">
      <c r="C476" s="46"/>
      <c r="D476" s="47"/>
      <c r="E476" s="48"/>
      <c r="F476" s="49"/>
    </row>
    <row r="477" spans="3:6" ht="14.1" customHeight="1" x14ac:dyDescent="0.2">
      <c r="C477" s="46"/>
      <c r="D477" s="47"/>
      <c r="E477" s="48"/>
      <c r="F477" s="49"/>
    </row>
    <row r="478" spans="3:6" ht="14.1" customHeight="1" x14ac:dyDescent="0.2">
      <c r="C478" s="46"/>
      <c r="D478" s="47"/>
      <c r="E478" s="48"/>
      <c r="F478" s="49"/>
    </row>
    <row r="479" spans="3:6" ht="14.1" customHeight="1" x14ac:dyDescent="0.2">
      <c r="C479" s="46"/>
      <c r="D479" s="47"/>
      <c r="E479" s="48"/>
      <c r="F479" s="49"/>
    </row>
    <row r="480" spans="3:6" ht="14.1" customHeight="1" x14ac:dyDescent="0.2">
      <c r="C480" s="46"/>
      <c r="D480" s="47"/>
      <c r="E480" s="48"/>
      <c r="F480" s="49"/>
    </row>
    <row r="481" spans="3:6" ht="14.1" customHeight="1" x14ac:dyDescent="0.2">
      <c r="C481" s="46"/>
      <c r="D481" s="47"/>
      <c r="E481" s="48"/>
      <c r="F481" s="49"/>
    </row>
    <row r="482" spans="3:6" ht="14.1" customHeight="1" x14ac:dyDescent="0.2">
      <c r="C482" s="46"/>
      <c r="D482" s="47"/>
      <c r="E482" s="48"/>
      <c r="F482" s="49"/>
    </row>
    <row r="483" spans="3:6" ht="14.1" customHeight="1" x14ac:dyDescent="0.2">
      <c r="C483" s="46"/>
      <c r="D483" s="47"/>
      <c r="E483" s="48"/>
      <c r="F483" s="49"/>
    </row>
    <row r="484" spans="3:6" ht="14.1" customHeight="1" x14ac:dyDescent="0.2">
      <c r="C484" s="46"/>
      <c r="D484" s="47"/>
      <c r="E484" s="48"/>
      <c r="F484" s="49"/>
    </row>
    <row r="485" spans="3:6" ht="14.1" customHeight="1" x14ac:dyDescent="0.2">
      <c r="C485" s="46"/>
      <c r="D485" s="47"/>
      <c r="E485" s="48"/>
      <c r="F485" s="49"/>
    </row>
    <row r="486" spans="3:6" ht="14.1" customHeight="1" x14ac:dyDescent="0.2">
      <c r="C486" s="46"/>
      <c r="D486" s="47"/>
      <c r="E486" s="48"/>
      <c r="F486" s="49"/>
    </row>
    <row r="487" spans="3:6" ht="14.1" customHeight="1" x14ac:dyDescent="0.2">
      <c r="C487" s="46"/>
      <c r="D487" s="47"/>
      <c r="E487" s="48"/>
      <c r="F487" s="49"/>
    </row>
    <row r="488" spans="3:6" ht="14.1" customHeight="1" x14ac:dyDescent="0.2">
      <c r="C488" s="46"/>
      <c r="D488" s="47"/>
      <c r="E488" s="48"/>
      <c r="F488" s="49"/>
    </row>
    <row r="489" spans="3:6" ht="14.1" customHeight="1" x14ac:dyDescent="0.2">
      <c r="C489" s="46"/>
      <c r="D489" s="47"/>
      <c r="E489" s="48"/>
      <c r="F489" s="49"/>
    </row>
    <row r="490" spans="3:6" ht="14.1" customHeight="1" x14ac:dyDescent="0.2">
      <c r="C490" s="46"/>
      <c r="D490" s="47"/>
      <c r="E490" s="48"/>
      <c r="F490" s="49"/>
    </row>
    <row r="491" spans="3:6" ht="14.1" customHeight="1" x14ac:dyDescent="0.2">
      <c r="C491" s="46"/>
      <c r="D491" s="47"/>
      <c r="E491" s="48"/>
      <c r="F491" s="49"/>
    </row>
    <row r="492" spans="3:6" ht="14.1" customHeight="1" x14ac:dyDescent="0.2">
      <c r="C492" s="46"/>
      <c r="D492" s="47"/>
      <c r="E492" s="48"/>
      <c r="F492" s="49"/>
    </row>
    <row r="493" spans="3:6" ht="14.1" customHeight="1" x14ac:dyDescent="0.2">
      <c r="C493" s="46"/>
      <c r="D493" s="47"/>
      <c r="E493" s="48"/>
      <c r="F493" s="49"/>
    </row>
    <row r="494" spans="3:6" ht="14.1" customHeight="1" x14ac:dyDescent="0.2">
      <c r="C494" s="46"/>
      <c r="D494" s="47"/>
      <c r="E494" s="48"/>
      <c r="F494" s="49"/>
    </row>
    <row r="495" spans="3:6" ht="14.1" customHeight="1" x14ac:dyDescent="0.2">
      <c r="C495" s="46"/>
      <c r="D495" s="47"/>
      <c r="E495" s="48"/>
      <c r="F495" s="49"/>
    </row>
    <row r="496" spans="3:6" ht="14.1" customHeight="1" x14ac:dyDescent="0.2">
      <c r="C496" s="46"/>
      <c r="D496" s="47"/>
      <c r="E496" s="48"/>
      <c r="F496" s="49"/>
    </row>
    <row r="497" spans="3:6" ht="14.1" customHeight="1" x14ac:dyDescent="0.2">
      <c r="C497" s="46"/>
      <c r="D497" s="47"/>
      <c r="E497" s="48"/>
      <c r="F497" s="49"/>
    </row>
    <row r="498" spans="3:6" ht="14.1" customHeight="1" x14ac:dyDescent="0.2">
      <c r="C498" s="46"/>
      <c r="D498" s="47"/>
      <c r="E498" s="48"/>
      <c r="F498" s="49"/>
    </row>
    <row r="499" spans="3:6" ht="14.1" customHeight="1" x14ac:dyDescent="0.2">
      <c r="C499" s="46"/>
      <c r="D499" s="47"/>
      <c r="E499" s="48"/>
      <c r="F499" s="49"/>
    </row>
    <row r="500" spans="3:6" ht="14.1" customHeight="1" x14ac:dyDescent="0.2">
      <c r="C500" s="46"/>
      <c r="D500" s="47"/>
      <c r="E500" s="48"/>
      <c r="F500" s="49"/>
    </row>
    <row r="501" spans="3:6" ht="14.1" customHeight="1" x14ac:dyDescent="0.2">
      <c r="C501" s="46"/>
      <c r="D501" s="47"/>
      <c r="E501" s="48"/>
      <c r="F501" s="49"/>
    </row>
    <row r="502" spans="3:6" ht="14.1" customHeight="1" x14ac:dyDescent="0.2">
      <c r="C502" s="46"/>
      <c r="D502" s="47"/>
      <c r="E502" s="48"/>
      <c r="F502" s="49"/>
    </row>
    <row r="503" spans="3:6" ht="14.1" customHeight="1" x14ac:dyDescent="0.2">
      <c r="C503" s="46"/>
      <c r="D503" s="47"/>
      <c r="E503" s="48"/>
      <c r="F503" s="49"/>
    </row>
    <row r="504" spans="3:6" ht="14.1" customHeight="1" x14ac:dyDescent="0.2">
      <c r="C504" s="46"/>
      <c r="D504" s="47"/>
      <c r="E504" s="48"/>
      <c r="F504" s="49"/>
    </row>
    <row r="505" spans="3:6" ht="14.1" customHeight="1" x14ac:dyDescent="0.2">
      <c r="C505" s="46"/>
      <c r="D505" s="47"/>
      <c r="E505" s="48"/>
      <c r="F505" s="49"/>
    </row>
    <row r="506" spans="3:6" ht="14.1" customHeight="1" x14ac:dyDescent="0.2">
      <c r="C506" s="46"/>
      <c r="D506" s="47"/>
      <c r="E506" s="48"/>
      <c r="F506" s="49"/>
    </row>
    <row r="507" spans="3:6" ht="14.1" customHeight="1" x14ac:dyDescent="0.2">
      <c r="C507" s="46"/>
      <c r="D507" s="47"/>
      <c r="E507" s="48"/>
      <c r="F507" s="49"/>
    </row>
    <row r="508" spans="3:6" ht="14.1" customHeight="1" x14ac:dyDescent="0.2">
      <c r="C508" s="46"/>
      <c r="D508" s="47"/>
      <c r="E508" s="48"/>
      <c r="F508" s="49"/>
    </row>
    <row r="509" spans="3:6" ht="14.1" customHeight="1" x14ac:dyDescent="0.2">
      <c r="C509" s="46"/>
      <c r="D509" s="47"/>
      <c r="E509" s="48"/>
      <c r="F509" s="49"/>
    </row>
    <row r="510" spans="3:6" ht="14.1" customHeight="1" x14ac:dyDescent="0.2">
      <c r="C510" s="46"/>
      <c r="D510" s="47"/>
      <c r="E510" s="48"/>
      <c r="F510" s="49"/>
    </row>
    <row r="511" spans="3:6" ht="14.1" customHeight="1" x14ac:dyDescent="0.2">
      <c r="C511" s="46"/>
      <c r="D511" s="47"/>
      <c r="E511" s="48"/>
      <c r="F511" s="49"/>
    </row>
    <row r="512" spans="3:6" ht="14.1" customHeight="1" x14ac:dyDescent="0.2">
      <c r="C512" s="46"/>
      <c r="D512" s="47"/>
      <c r="E512" s="48"/>
      <c r="F512" s="49"/>
    </row>
    <row r="513" spans="3:6" ht="14.1" customHeight="1" x14ac:dyDescent="0.2">
      <c r="C513" s="46"/>
      <c r="D513" s="47"/>
      <c r="E513" s="48"/>
      <c r="F513" s="49"/>
    </row>
    <row r="514" spans="3:6" ht="14.1" customHeight="1" x14ac:dyDescent="0.2">
      <c r="C514" s="46"/>
      <c r="D514" s="47"/>
      <c r="E514" s="48"/>
      <c r="F514" s="49"/>
    </row>
    <row r="515" spans="3:6" ht="14.1" customHeight="1" x14ac:dyDescent="0.2">
      <c r="C515" s="46"/>
      <c r="D515" s="47"/>
      <c r="E515" s="48"/>
      <c r="F515" s="49"/>
    </row>
    <row r="516" spans="3:6" ht="14.1" customHeight="1" x14ac:dyDescent="0.2">
      <c r="C516" s="46"/>
      <c r="D516" s="47"/>
      <c r="E516" s="48"/>
      <c r="F516" s="49"/>
    </row>
    <row r="517" spans="3:6" ht="14.1" customHeight="1" x14ac:dyDescent="0.2">
      <c r="C517" s="46"/>
      <c r="D517" s="47"/>
      <c r="E517" s="48"/>
      <c r="F517" s="49"/>
    </row>
    <row r="518" spans="3:6" ht="14.1" customHeight="1" x14ac:dyDescent="0.2">
      <c r="C518" s="46"/>
      <c r="D518" s="47"/>
      <c r="E518" s="48"/>
      <c r="F518" s="49"/>
    </row>
    <row r="519" spans="3:6" ht="14.1" customHeight="1" x14ac:dyDescent="0.2">
      <c r="C519" s="46"/>
      <c r="D519" s="47"/>
      <c r="E519" s="48"/>
      <c r="F519" s="49"/>
    </row>
    <row r="520" spans="3:6" ht="14.1" customHeight="1" x14ac:dyDescent="0.2">
      <c r="C520" s="46"/>
      <c r="D520" s="47"/>
      <c r="E520" s="48"/>
      <c r="F520" s="49"/>
    </row>
    <row r="521" spans="3:6" ht="14.1" customHeight="1" x14ac:dyDescent="0.2">
      <c r="C521" s="46"/>
      <c r="D521" s="47"/>
      <c r="E521" s="48"/>
      <c r="F521" s="49"/>
    </row>
    <row r="522" spans="3:6" ht="14.1" customHeight="1" x14ac:dyDescent="0.2">
      <c r="C522" s="46"/>
      <c r="D522" s="47"/>
      <c r="E522" s="48"/>
      <c r="F522" s="49"/>
    </row>
    <row r="523" spans="3:6" ht="14.1" customHeight="1" x14ac:dyDescent="0.2">
      <c r="C523" s="46"/>
      <c r="D523" s="47"/>
      <c r="E523" s="48"/>
      <c r="F523" s="49"/>
    </row>
    <row r="524" spans="3:6" ht="14.1" customHeight="1" x14ac:dyDescent="0.2">
      <c r="C524" s="46"/>
      <c r="D524" s="47"/>
      <c r="E524" s="48"/>
      <c r="F524" s="49"/>
    </row>
    <row r="525" spans="3:6" ht="14.1" customHeight="1" x14ac:dyDescent="0.2">
      <c r="C525" s="46"/>
      <c r="D525" s="47"/>
      <c r="E525" s="48"/>
      <c r="F525" s="49"/>
    </row>
    <row r="526" spans="3:6" ht="14.1" customHeight="1" x14ac:dyDescent="0.2">
      <c r="C526" s="46"/>
      <c r="D526" s="47"/>
      <c r="E526" s="48"/>
      <c r="F526" s="49"/>
    </row>
    <row r="527" spans="3:6" ht="14.1" customHeight="1" x14ac:dyDescent="0.2">
      <c r="C527" s="46"/>
      <c r="D527" s="47"/>
      <c r="E527" s="48"/>
      <c r="F527" s="49"/>
    </row>
    <row r="528" spans="3:6" ht="14.1" customHeight="1" x14ac:dyDescent="0.2">
      <c r="C528" s="46"/>
      <c r="D528" s="47"/>
      <c r="E528" s="48"/>
      <c r="F528" s="49"/>
    </row>
    <row r="529" spans="3:6" ht="14.1" customHeight="1" x14ac:dyDescent="0.2">
      <c r="C529" s="46"/>
      <c r="D529" s="47"/>
      <c r="E529" s="48"/>
      <c r="F529" s="49"/>
    </row>
    <row r="530" spans="3:6" ht="14.1" customHeight="1" x14ac:dyDescent="0.2">
      <c r="C530" s="46"/>
      <c r="D530" s="47"/>
      <c r="E530" s="48"/>
      <c r="F530" s="49"/>
    </row>
    <row r="531" spans="3:6" ht="14.1" customHeight="1" x14ac:dyDescent="0.2">
      <c r="C531" s="46"/>
      <c r="D531" s="47"/>
      <c r="E531" s="48"/>
      <c r="F531" s="49"/>
    </row>
    <row r="532" spans="3:6" ht="14.1" customHeight="1" x14ac:dyDescent="0.2">
      <c r="C532" s="46"/>
      <c r="D532" s="47"/>
      <c r="E532" s="48"/>
      <c r="F532" s="49"/>
    </row>
    <row r="533" spans="3:6" ht="14.1" customHeight="1" x14ac:dyDescent="0.2">
      <c r="C533" s="46"/>
      <c r="D533" s="47"/>
      <c r="E533" s="48"/>
      <c r="F533" s="49"/>
    </row>
    <row r="534" spans="3:6" ht="14.1" customHeight="1" x14ac:dyDescent="0.2">
      <c r="C534" s="46"/>
      <c r="D534" s="47"/>
      <c r="E534" s="48"/>
      <c r="F534" s="49"/>
    </row>
    <row r="535" spans="3:6" ht="14.1" customHeight="1" x14ac:dyDescent="0.2">
      <c r="C535" s="46"/>
      <c r="D535" s="47"/>
      <c r="E535" s="48"/>
      <c r="F535" s="49"/>
    </row>
    <row r="536" spans="3:6" ht="14.1" customHeight="1" x14ac:dyDescent="0.2">
      <c r="C536" s="46"/>
      <c r="D536" s="47"/>
      <c r="E536" s="48"/>
      <c r="F536" s="49"/>
    </row>
    <row r="537" spans="3:6" ht="14.1" customHeight="1" x14ac:dyDescent="0.2">
      <c r="C537" s="46"/>
      <c r="D537" s="47"/>
      <c r="E537" s="48"/>
      <c r="F537" s="49"/>
    </row>
    <row r="538" spans="3:6" ht="14.1" customHeight="1" x14ac:dyDescent="0.2">
      <c r="C538" s="46"/>
      <c r="D538" s="47"/>
      <c r="E538" s="48"/>
      <c r="F538" s="49"/>
    </row>
    <row r="539" spans="3:6" ht="14.1" customHeight="1" x14ac:dyDescent="0.2">
      <c r="C539" s="46"/>
      <c r="D539" s="47"/>
      <c r="E539" s="48"/>
      <c r="F539" s="49"/>
    </row>
    <row r="540" spans="3:6" ht="14.1" customHeight="1" x14ac:dyDescent="0.2">
      <c r="C540" s="46"/>
      <c r="D540" s="47"/>
      <c r="E540" s="48"/>
      <c r="F540" s="49"/>
    </row>
    <row r="541" spans="3:6" ht="14.1" customHeight="1" x14ac:dyDescent="0.2">
      <c r="C541" s="46"/>
      <c r="D541" s="47"/>
      <c r="E541" s="48"/>
      <c r="F541" s="49"/>
    </row>
    <row r="542" spans="3:6" ht="14.1" customHeight="1" x14ac:dyDescent="0.2">
      <c r="C542" s="46"/>
      <c r="D542" s="47"/>
      <c r="E542" s="48"/>
      <c r="F542" s="49"/>
    </row>
    <row r="543" spans="3:6" ht="14.1" customHeight="1" x14ac:dyDescent="0.2">
      <c r="C543" s="46"/>
      <c r="D543" s="47"/>
      <c r="E543" s="48"/>
      <c r="F543" s="49"/>
    </row>
    <row r="544" spans="3:6" ht="14.1" customHeight="1" x14ac:dyDescent="0.2">
      <c r="C544" s="46"/>
      <c r="D544" s="47"/>
      <c r="E544" s="48"/>
      <c r="F544" s="49"/>
    </row>
    <row r="545" spans="3:6" ht="14.1" customHeight="1" x14ac:dyDescent="0.2">
      <c r="C545" s="46"/>
      <c r="D545" s="47"/>
      <c r="E545" s="48"/>
      <c r="F545" s="49"/>
    </row>
    <row r="546" spans="3:6" ht="14.1" customHeight="1" x14ac:dyDescent="0.2">
      <c r="C546" s="46"/>
      <c r="D546" s="47"/>
      <c r="E546" s="48"/>
      <c r="F546" s="49"/>
    </row>
    <row r="547" spans="3:6" ht="14.1" customHeight="1" x14ac:dyDescent="0.2">
      <c r="C547" s="46"/>
      <c r="D547" s="47"/>
      <c r="E547" s="48"/>
      <c r="F547" s="49"/>
    </row>
    <row r="548" spans="3:6" ht="14.1" customHeight="1" x14ac:dyDescent="0.2">
      <c r="C548" s="46"/>
      <c r="D548" s="47"/>
      <c r="E548" s="48"/>
      <c r="F548" s="49"/>
    </row>
    <row r="549" spans="3:6" ht="14.1" customHeight="1" x14ac:dyDescent="0.2">
      <c r="C549" s="46"/>
      <c r="D549" s="47"/>
      <c r="E549" s="48"/>
      <c r="F549" s="49"/>
    </row>
    <row r="550" spans="3:6" ht="14.1" customHeight="1" x14ac:dyDescent="0.2">
      <c r="C550" s="46"/>
      <c r="D550" s="47"/>
      <c r="E550" s="48"/>
      <c r="F550" s="49"/>
    </row>
    <row r="551" spans="3:6" ht="14.1" customHeight="1" x14ac:dyDescent="0.2">
      <c r="C551" s="46"/>
      <c r="D551" s="47"/>
      <c r="E551" s="48"/>
      <c r="F551" s="49"/>
    </row>
    <row r="552" spans="3:6" ht="14.1" customHeight="1" x14ac:dyDescent="0.2">
      <c r="C552" s="46"/>
      <c r="D552" s="47"/>
      <c r="E552" s="48"/>
      <c r="F552" s="49"/>
    </row>
    <row r="553" spans="3:6" ht="14.1" customHeight="1" x14ac:dyDescent="0.2">
      <c r="C553" s="46"/>
      <c r="D553" s="47"/>
      <c r="E553" s="48"/>
      <c r="F553" s="49"/>
    </row>
    <row r="554" spans="3:6" ht="14.1" customHeight="1" x14ac:dyDescent="0.2">
      <c r="C554" s="46"/>
      <c r="D554" s="47"/>
      <c r="E554" s="48"/>
      <c r="F554" s="49"/>
    </row>
    <row r="555" spans="3:6" ht="14.1" customHeight="1" x14ac:dyDescent="0.2">
      <c r="C555" s="46"/>
      <c r="D555" s="47"/>
      <c r="E555" s="48"/>
      <c r="F555" s="49"/>
    </row>
    <row r="556" spans="3:6" ht="14.1" customHeight="1" x14ac:dyDescent="0.2">
      <c r="C556" s="46"/>
      <c r="D556" s="47"/>
      <c r="E556" s="48"/>
      <c r="F556" s="49"/>
    </row>
    <row r="557" spans="3:6" ht="14.1" customHeight="1" x14ac:dyDescent="0.2">
      <c r="C557" s="46"/>
      <c r="D557" s="47"/>
      <c r="E557" s="48"/>
      <c r="F557" s="49"/>
    </row>
    <row r="558" spans="3:6" ht="14.1" customHeight="1" x14ac:dyDescent="0.2">
      <c r="C558" s="46"/>
      <c r="D558" s="47"/>
      <c r="E558" s="48"/>
      <c r="F558" s="49"/>
    </row>
    <row r="559" spans="3:6" ht="14.1" customHeight="1" x14ac:dyDescent="0.2">
      <c r="C559" s="46"/>
      <c r="D559" s="47"/>
      <c r="E559" s="48"/>
      <c r="F559" s="49"/>
    </row>
    <row r="560" spans="3:6" ht="14.1" customHeight="1" x14ac:dyDescent="0.2">
      <c r="C560" s="46"/>
      <c r="D560" s="47"/>
      <c r="E560" s="48"/>
      <c r="F560" s="49"/>
    </row>
    <row r="561" spans="3:6" ht="14.1" customHeight="1" x14ac:dyDescent="0.2">
      <c r="C561" s="46"/>
      <c r="D561" s="47"/>
      <c r="E561" s="48"/>
      <c r="F561" s="49"/>
    </row>
    <row r="562" spans="3:6" ht="14.1" customHeight="1" x14ac:dyDescent="0.2">
      <c r="C562" s="46"/>
      <c r="D562" s="47"/>
      <c r="E562" s="48"/>
      <c r="F562" s="49"/>
    </row>
    <row r="563" spans="3:6" ht="14.1" customHeight="1" x14ac:dyDescent="0.2">
      <c r="C563" s="46"/>
      <c r="D563" s="47"/>
      <c r="E563" s="48"/>
      <c r="F563" s="49"/>
    </row>
    <row r="564" spans="3:6" ht="14.1" customHeight="1" x14ac:dyDescent="0.2">
      <c r="C564" s="46"/>
      <c r="D564" s="47"/>
      <c r="E564" s="48"/>
      <c r="F564" s="49"/>
    </row>
    <row r="565" spans="3:6" ht="14.1" customHeight="1" x14ac:dyDescent="0.2">
      <c r="C565" s="46"/>
      <c r="D565" s="47"/>
      <c r="E565" s="48"/>
      <c r="F565" s="49"/>
    </row>
    <row r="566" spans="3:6" ht="14.1" customHeight="1" x14ac:dyDescent="0.2">
      <c r="C566" s="46"/>
      <c r="D566" s="47"/>
      <c r="E566" s="48"/>
      <c r="F566" s="49"/>
    </row>
    <row r="567" spans="3:6" ht="14.1" customHeight="1" x14ac:dyDescent="0.2">
      <c r="C567" s="46"/>
      <c r="D567" s="47"/>
      <c r="E567" s="48"/>
      <c r="F567" s="49"/>
    </row>
    <row r="568" spans="3:6" ht="14.1" customHeight="1" x14ac:dyDescent="0.2">
      <c r="C568" s="46"/>
      <c r="D568" s="47"/>
      <c r="E568" s="48"/>
      <c r="F568" s="49"/>
    </row>
    <row r="569" spans="3:6" ht="14.1" customHeight="1" x14ac:dyDescent="0.2">
      <c r="C569" s="46"/>
      <c r="D569" s="47"/>
      <c r="E569" s="48"/>
      <c r="F569" s="49"/>
    </row>
    <row r="570" spans="3:6" ht="14.1" customHeight="1" x14ac:dyDescent="0.2">
      <c r="C570" s="46"/>
      <c r="D570" s="47"/>
      <c r="E570" s="48"/>
      <c r="F570" s="49"/>
    </row>
    <row r="571" spans="3:6" ht="14.1" customHeight="1" x14ac:dyDescent="0.2">
      <c r="C571" s="46"/>
      <c r="D571" s="47"/>
      <c r="E571" s="48"/>
      <c r="F571" s="49"/>
    </row>
    <row r="572" spans="3:6" ht="14.1" customHeight="1" x14ac:dyDescent="0.2">
      <c r="C572" s="46"/>
      <c r="D572" s="47"/>
      <c r="E572" s="48"/>
      <c r="F572" s="49"/>
    </row>
    <row r="573" spans="3:6" ht="14.1" customHeight="1" x14ac:dyDescent="0.2">
      <c r="C573" s="46"/>
      <c r="D573" s="47"/>
      <c r="E573" s="48"/>
      <c r="F573" s="49"/>
    </row>
    <row r="574" spans="3:6" ht="14.1" customHeight="1" x14ac:dyDescent="0.2">
      <c r="C574" s="46"/>
      <c r="D574" s="47"/>
      <c r="E574" s="48"/>
      <c r="F574" s="49"/>
    </row>
    <row r="575" spans="3:6" ht="14.1" customHeight="1" x14ac:dyDescent="0.2">
      <c r="C575" s="46"/>
      <c r="D575" s="47"/>
      <c r="E575" s="48"/>
      <c r="F575" s="49"/>
    </row>
    <row r="576" spans="3:6" ht="14.1" customHeight="1" x14ac:dyDescent="0.2">
      <c r="C576" s="46"/>
      <c r="D576" s="47"/>
      <c r="E576" s="48"/>
      <c r="F576" s="49"/>
    </row>
    <row r="577" spans="3:6" ht="14.1" customHeight="1" x14ac:dyDescent="0.2">
      <c r="C577" s="46"/>
      <c r="D577" s="47"/>
      <c r="E577" s="48"/>
      <c r="F577" s="49"/>
    </row>
    <row r="578" spans="3:6" ht="14.1" customHeight="1" x14ac:dyDescent="0.2">
      <c r="C578" s="46"/>
      <c r="D578" s="47"/>
      <c r="E578" s="48"/>
      <c r="F578" s="49"/>
    </row>
    <row r="579" spans="3:6" ht="14.1" customHeight="1" x14ac:dyDescent="0.2">
      <c r="C579" s="46"/>
      <c r="D579" s="47"/>
      <c r="E579" s="48"/>
      <c r="F579" s="49"/>
    </row>
    <row r="580" spans="3:6" ht="14.1" customHeight="1" x14ac:dyDescent="0.2">
      <c r="C580" s="46"/>
      <c r="D580" s="47"/>
      <c r="E580" s="48"/>
      <c r="F580" s="49"/>
    </row>
    <row r="581" spans="3:6" ht="14.1" customHeight="1" x14ac:dyDescent="0.2">
      <c r="C581" s="46"/>
      <c r="D581" s="47"/>
      <c r="E581" s="48"/>
      <c r="F581" s="49"/>
    </row>
    <row r="582" spans="3:6" ht="14.1" customHeight="1" x14ac:dyDescent="0.2">
      <c r="C582" s="46"/>
      <c r="D582" s="47"/>
      <c r="E582" s="48"/>
      <c r="F582" s="49"/>
    </row>
    <row r="583" spans="3:6" ht="14.1" customHeight="1" x14ac:dyDescent="0.2">
      <c r="C583" s="46"/>
      <c r="D583" s="47"/>
      <c r="E583" s="48"/>
      <c r="F583" s="49"/>
    </row>
    <row r="584" spans="3:6" ht="14.1" customHeight="1" x14ac:dyDescent="0.2">
      <c r="C584" s="46"/>
      <c r="D584" s="47"/>
      <c r="E584" s="48"/>
      <c r="F584" s="49"/>
    </row>
    <row r="585" spans="3:6" ht="14.1" customHeight="1" x14ac:dyDescent="0.2">
      <c r="C585" s="46"/>
      <c r="D585" s="47"/>
      <c r="E585" s="48"/>
      <c r="F585" s="49"/>
    </row>
    <row r="586" spans="3:6" ht="14.1" customHeight="1" x14ac:dyDescent="0.2">
      <c r="C586" s="46"/>
      <c r="D586" s="47"/>
      <c r="E586" s="48"/>
      <c r="F586" s="49"/>
    </row>
    <row r="587" spans="3:6" ht="14.1" customHeight="1" x14ac:dyDescent="0.2">
      <c r="C587" s="46"/>
      <c r="D587" s="47"/>
      <c r="E587" s="48"/>
      <c r="F587" s="49"/>
    </row>
    <row r="588" spans="3:6" ht="14.1" customHeight="1" x14ac:dyDescent="0.2">
      <c r="C588" s="46"/>
      <c r="D588" s="47"/>
      <c r="E588" s="48"/>
      <c r="F588" s="49"/>
    </row>
    <row r="589" spans="3:6" ht="14.1" customHeight="1" x14ac:dyDescent="0.2">
      <c r="C589" s="46"/>
      <c r="D589" s="47"/>
      <c r="E589" s="48"/>
      <c r="F589" s="49"/>
    </row>
    <row r="590" spans="3:6" ht="14.1" customHeight="1" x14ac:dyDescent="0.2">
      <c r="C590" s="46"/>
      <c r="D590" s="47"/>
      <c r="E590" s="48"/>
      <c r="F590" s="49"/>
    </row>
    <row r="591" spans="3:6" ht="14.1" customHeight="1" x14ac:dyDescent="0.2">
      <c r="C591" s="46"/>
      <c r="D591" s="47"/>
      <c r="E591" s="48"/>
      <c r="F591" s="49"/>
    </row>
    <row r="592" spans="3:6" ht="14.1" customHeight="1" x14ac:dyDescent="0.2">
      <c r="C592" s="46"/>
      <c r="D592" s="47"/>
      <c r="E592" s="48"/>
      <c r="F592" s="49"/>
    </row>
    <row r="593" spans="3:6" ht="14.1" customHeight="1" x14ac:dyDescent="0.2">
      <c r="C593" s="46"/>
      <c r="D593" s="47"/>
      <c r="E593" s="48"/>
      <c r="F593" s="49"/>
    </row>
    <row r="594" spans="3:6" ht="14.1" customHeight="1" x14ac:dyDescent="0.2">
      <c r="C594" s="46"/>
      <c r="D594" s="47"/>
      <c r="E594" s="48"/>
      <c r="F594" s="49"/>
    </row>
    <row r="595" spans="3:6" ht="14.1" customHeight="1" x14ac:dyDescent="0.2">
      <c r="C595" s="46"/>
      <c r="D595" s="47"/>
      <c r="E595" s="48"/>
      <c r="F595" s="49"/>
    </row>
    <row r="596" spans="3:6" ht="14.1" customHeight="1" x14ac:dyDescent="0.2">
      <c r="C596" s="46"/>
      <c r="D596" s="47"/>
      <c r="E596" s="48"/>
      <c r="F596" s="49"/>
    </row>
    <row r="597" spans="3:6" ht="14.1" customHeight="1" x14ac:dyDescent="0.2">
      <c r="C597" s="46"/>
      <c r="D597" s="47"/>
      <c r="E597" s="48"/>
      <c r="F597" s="49"/>
    </row>
    <row r="598" spans="3:6" ht="14.1" customHeight="1" x14ac:dyDescent="0.2">
      <c r="C598" s="46"/>
      <c r="D598" s="47"/>
      <c r="E598" s="48"/>
      <c r="F598" s="49"/>
    </row>
    <row r="599" spans="3:6" ht="14.1" customHeight="1" x14ac:dyDescent="0.2">
      <c r="C599" s="46"/>
      <c r="D599" s="47"/>
      <c r="E599" s="48"/>
      <c r="F599" s="49"/>
    </row>
    <row r="600" spans="3:6" ht="14.1" customHeight="1" x14ac:dyDescent="0.2">
      <c r="C600" s="46"/>
      <c r="D600" s="47"/>
      <c r="E600" s="48"/>
      <c r="F600" s="49"/>
    </row>
    <row r="601" spans="3:6" ht="14.1" customHeight="1" x14ac:dyDescent="0.2">
      <c r="C601" s="46"/>
      <c r="D601" s="47"/>
      <c r="E601" s="48"/>
      <c r="F601" s="49"/>
    </row>
    <row r="602" spans="3:6" ht="14.1" customHeight="1" x14ac:dyDescent="0.2">
      <c r="C602" s="46"/>
      <c r="D602" s="47"/>
      <c r="E602" s="48"/>
      <c r="F602" s="49"/>
    </row>
    <row r="603" spans="3:6" ht="14.1" customHeight="1" x14ac:dyDescent="0.2">
      <c r="C603" s="46"/>
      <c r="D603" s="47"/>
      <c r="E603" s="48"/>
      <c r="F603" s="49"/>
    </row>
    <row r="604" spans="3:6" ht="14.1" customHeight="1" x14ac:dyDescent="0.2">
      <c r="C604" s="46"/>
      <c r="D604" s="47"/>
      <c r="E604" s="48"/>
      <c r="F604" s="49"/>
    </row>
    <row r="605" spans="3:6" ht="14.1" customHeight="1" x14ac:dyDescent="0.2">
      <c r="C605" s="46"/>
      <c r="D605" s="47"/>
      <c r="E605" s="48"/>
      <c r="F605" s="49"/>
    </row>
    <row r="606" spans="3:6" ht="14.1" customHeight="1" x14ac:dyDescent="0.2">
      <c r="C606" s="46"/>
      <c r="D606" s="47"/>
      <c r="E606" s="48"/>
      <c r="F606" s="49"/>
    </row>
    <row r="607" spans="3:6" ht="14.1" customHeight="1" x14ac:dyDescent="0.2">
      <c r="C607" s="46"/>
      <c r="D607" s="47"/>
      <c r="E607" s="48"/>
      <c r="F607" s="49"/>
    </row>
    <row r="608" spans="3:6" ht="14.1" customHeight="1" x14ac:dyDescent="0.2">
      <c r="C608" s="46"/>
      <c r="D608" s="47"/>
      <c r="E608" s="48"/>
      <c r="F608" s="49"/>
    </row>
    <row r="609" spans="3:6" ht="14.1" customHeight="1" x14ac:dyDescent="0.2">
      <c r="C609" s="46"/>
      <c r="D609" s="47"/>
      <c r="E609" s="48"/>
      <c r="F609" s="49"/>
    </row>
    <row r="610" spans="3:6" ht="14.1" customHeight="1" x14ac:dyDescent="0.2">
      <c r="C610" s="46"/>
      <c r="D610" s="47"/>
      <c r="E610" s="48"/>
      <c r="F610" s="49"/>
    </row>
    <row r="611" spans="3:6" ht="14.1" customHeight="1" x14ac:dyDescent="0.2">
      <c r="C611" s="46"/>
      <c r="D611" s="47"/>
      <c r="E611" s="48"/>
      <c r="F611" s="49"/>
    </row>
    <row r="612" spans="3:6" ht="14.1" customHeight="1" x14ac:dyDescent="0.2">
      <c r="C612" s="46"/>
      <c r="D612" s="47"/>
      <c r="E612" s="48"/>
      <c r="F612" s="49"/>
    </row>
    <row r="613" spans="3:6" ht="14.1" customHeight="1" x14ac:dyDescent="0.2">
      <c r="C613" s="46"/>
      <c r="D613" s="47"/>
      <c r="E613" s="48"/>
      <c r="F613" s="49"/>
    </row>
    <row r="614" spans="3:6" ht="14.1" customHeight="1" x14ac:dyDescent="0.2">
      <c r="C614" s="46"/>
      <c r="D614" s="47"/>
      <c r="E614" s="48"/>
      <c r="F614" s="49"/>
    </row>
    <row r="615" spans="3:6" ht="14.1" customHeight="1" x14ac:dyDescent="0.2">
      <c r="C615" s="46"/>
      <c r="D615" s="47"/>
      <c r="E615" s="48"/>
      <c r="F615" s="49"/>
    </row>
    <row r="616" spans="3:6" ht="14.1" customHeight="1" x14ac:dyDescent="0.2">
      <c r="C616" s="46"/>
      <c r="D616" s="47"/>
      <c r="E616" s="48"/>
      <c r="F616" s="49"/>
    </row>
    <row r="617" spans="3:6" ht="14.1" customHeight="1" x14ac:dyDescent="0.2">
      <c r="C617" s="46"/>
      <c r="D617" s="47"/>
      <c r="E617" s="48"/>
      <c r="F617" s="49"/>
    </row>
    <row r="618" spans="3:6" ht="14.1" customHeight="1" x14ac:dyDescent="0.2">
      <c r="C618" s="46"/>
      <c r="D618" s="47"/>
      <c r="E618" s="48"/>
      <c r="F618" s="49"/>
    </row>
    <row r="619" spans="3:6" ht="14.1" customHeight="1" x14ac:dyDescent="0.2">
      <c r="C619" s="46"/>
      <c r="D619" s="47"/>
      <c r="E619" s="48"/>
      <c r="F619" s="49"/>
    </row>
    <row r="620" spans="3:6" ht="14.1" customHeight="1" x14ac:dyDescent="0.2">
      <c r="C620" s="46"/>
      <c r="D620" s="47"/>
      <c r="E620" s="48"/>
      <c r="F620" s="49"/>
    </row>
    <row r="621" spans="3:6" ht="14.1" customHeight="1" x14ac:dyDescent="0.2">
      <c r="C621" s="46"/>
      <c r="D621" s="47"/>
      <c r="E621" s="48"/>
      <c r="F621" s="49"/>
    </row>
    <row r="622" spans="3:6" ht="14.1" customHeight="1" x14ac:dyDescent="0.2">
      <c r="C622" s="46"/>
      <c r="D622" s="47"/>
      <c r="E622" s="48"/>
      <c r="F622" s="49"/>
    </row>
    <row r="623" spans="3:6" ht="14.1" customHeight="1" x14ac:dyDescent="0.2">
      <c r="C623" s="46"/>
      <c r="D623" s="47"/>
      <c r="E623" s="48"/>
      <c r="F623" s="49"/>
    </row>
    <row r="624" spans="3:6" ht="14.1" customHeight="1" x14ac:dyDescent="0.2">
      <c r="C624" s="46"/>
      <c r="D624" s="47"/>
      <c r="E624" s="48"/>
      <c r="F624" s="49"/>
    </row>
    <row r="625" spans="3:6" ht="14.1" customHeight="1" x14ac:dyDescent="0.2">
      <c r="C625" s="46"/>
      <c r="D625" s="47"/>
      <c r="E625" s="48"/>
      <c r="F625" s="49"/>
    </row>
    <row r="626" spans="3:6" ht="14.1" customHeight="1" x14ac:dyDescent="0.2">
      <c r="C626" s="46"/>
      <c r="D626" s="47"/>
      <c r="E626" s="48"/>
      <c r="F626" s="49"/>
    </row>
    <row r="627" spans="3:6" ht="14.1" customHeight="1" x14ac:dyDescent="0.2">
      <c r="C627" s="46"/>
      <c r="D627" s="47"/>
      <c r="E627" s="48"/>
      <c r="F627" s="49"/>
    </row>
    <row r="628" spans="3:6" ht="14.1" customHeight="1" x14ac:dyDescent="0.2">
      <c r="C628" s="46"/>
      <c r="D628" s="47"/>
      <c r="E628" s="48"/>
      <c r="F628" s="49"/>
    </row>
    <row r="629" spans="3:6" ht="14.1" customHeight="1" x14ac:dyDescent="0.2">
      <c r="C629" s="46"/>
      <c r="D629" s="47"/>
      <c r="E629" s="48"/>
      <c r="F629" s="49"/>
    </row>
    <row r="630" spans="3:6" ht="14.1" customHeight="1" x14ac:dyDescent="0.2">
      <c r="C630" s="46"/>
      <c r="D630" s="47"/>
      <c r="E630" s="48"/>
      <c r="F630" s="49"/>
    </row>
    <row r="631" spans="3:6" ht="14.1" customHeight="1" x14ac:dyDescent="0.2">
      <c r="C631" s="46"/>
      <c r="D631" s="47"/>
      <c r="E631" s="48"/>
      <c r="F631" s="49"/>
    </row>
    <row r="632" spans="3:6" ht="14.1" customHeight="1" x14ac:dyDescent="0.2">
      <c r="C632" s="46"/>
      <c r="D632" s="47"/>
      <c r="E632" s="48"/>
      <c r="F632" s="49"/>
    </row>
    <row r="633" spans="3:6" ht="14.1" customHeight="1" x14ac:dyDescent="0.2">
      <c r="C633" s="46"/>
      <c r="D633" s="47"/>
      <c r="E633" s="48"/>
      <c r="F633" s="49"/>
    </row>
    <row r="634" spans="3:6" ht="14.1" customHeight="1" x14ac:dyDescent="0.2">
      <c r="C634" s="46"/>
      <c r="D634" s="47"/>
      <c r="E634" s="48"/>
      <c r="F634" s="49"/>
    </row>
    <row r="635" spans="3:6" ht="14.1" customHeight="1" x14ac:dyDescent="0.2">
      <c r="C635" s="46"/>
      <c r="D635" s="47"/>
      <c r="E635" s="48"/>
      <c r="F635" s="49"/>
    </row>
    <row r="636" spans="3:6" ht="14.1" customHeight="1" x14ac:dyDescent="0.2">
      <c r="C636" s="46"/>
      <c r="D636" s="47"/>
      <c r="E636" s="48"/>
      <c r="F636" s="49"/>
    </row>
    <row r="637" spans="3:6" ht="14.1" customHeight="1" x14ac:dyDescent="0.2">
      <c r="C637" s="46"/>
      <c r="D637" s="47"/>
      <c r="E637" s="48"/>
      <c r="F637" s="49"/>
    </row>
    <row r="638" spans="3:6" ht="14.1" customHeight="1" x14ac:dyDescent="0.2">
      <c r="C638" s="46"/>
      <c r="D638" s="47"/>
      <c r="E638" s="48"/>
      <c r="F638" s="49"/>
    </row>
    <row r="639" spans="3:6" ht="14.1" customHeight="1" x14ac:dyDescent="0.2">
      <c r="C639" s="46"/>
      <c r="D639" s="47"/>
      <c r="E639" s="48"/>
      <c r="F639" s="49"/>
    </row>
    <row r="640" spans="3:6" ht="14.1" customHeight="1" x14ac:dyDescent="0.2">
      <c r="C640" s="46"/>
      <c r="D640" s="47"/>
      <c r="E640" s="48"/>
      <c r="F640" s="49"/>
    </row>
    <row r="641" spans="3:6" ht="14.1" customHeight="1" x14ac:dyDescent="0.2">
      <c r="C641" s="46"/>
      <c r="D641" s="47"/>
      <c r="E641" s="48"/>
      <c r="F641" s="49"/>
    </row>
    <row r="642" spans="3:6" ht="14.1" customHeight="1" x14ac:dyDescent="0.2">
      <c r="C642" s="46"/>
      <c r="D642" s="47"/>
      <c r="E642" s="48"/>
      <c r="F642" s="49"/>
    </row>
    <row r="643" spans="3:6" ht="14.1" customHeight="1" x14ac:dyDescent="0.2">
      <c r="C643" s="46"/>
      <c r="D643" s="47"/>
      <c r="E643" s="48"/>
      <c r="F643" s="49"/>
    </row>
    <row r="644" spans="3:6" ht="14.1" customHeight="1" x14ac:dyDescent="0.2">
      <c r="C644" s="46"/>
      <c r="D644" s="47"/>
      <c r="E644" s="48"/>
      <c r="F644" s="49"/>
    </row>
    <row r="645" spans="3:6" ht="14.1" customHeight="1" x14ac:dyDescent="0.2">
      <c r="C645" s="46"/>
      <c r="D645" s="47"/>
      <c r="E645" s="48"/>
      <c r="F645" s="49"/>
    </row>
    <row r="646" spans="3:6" ht="14.1" customHeight="1" x14ac:dyDescent="0.2">
      <c r="C646" s="46"/>
      <c r="D646" s="47"/>
      <c r="E646" s="48"/>
      <c r="F646" s="49"/>
    </row>
    <row r="647" spans="3:6" ht="14.1" customHeight="1" x14ac:dyDescent="0.2">
      <c r="C647" s="46"/>
      <c r="D647" s="47"/>
      <c r="E647" s="48"/>
      <c r="F647" s="49"/>
    </row>
    <row r="648" spans="3:6" ht="14.1" customHeight="1" x14ac:dyDescent="0.2">
      <c r="C648" s="46"/>
      <c r="D648" s="47"/>
      <c r="E648" s="48"/>
      <c r="F648" s="49"/>
    </row>
    <row r="649" spans="3:6" ht="14.1" customHeight="1" x14ac:dyDescent="0.2">
      <c r="C649" s="46"/>
      <c r="D649" s="47"/>
      <c r="E649" s="48"/>
      <c r="F649" s="49"/>
    </row>
    <row r="650" spans="3:6" ht="14.1" customHeight="1" x14ac:dyDescent="0.2">
      <c r="C650" s="46"/>
      <c r="D650" s="47"/>
      <c r="E650" s="48"/>
      <c r="F650" s="49"/>
    </row>
    <row r="651" spans="3:6" ht="14.1" customHeight="1" x14ac:dyDescent="0.2">
      <c r="C651" s="46"/>
      <c r="D651" s="47"/>
      <c r="E651" s="48"/>
      <c r="F651" s="49"/>
    </row>
    <row r="652" spans="3:6" ht="14.1" customHeight="1" x14ac:dyDescent="0.2">
      <c r="C652" s="46"/>
      <c r="D652" s="47"/>
      <c r="E652" s="48"/>
      <c r="F652" s="49"/>
    </row>
    <row r="653" spans="3:6" ht="14.1" customHeight="1" x14ac:dyDescent="0.2">
      <c r="C653" s="46"/>
      <c r="D653" s="47"/>
      <c r="E653" s="48"/>
      <c r="F653" s="49"/>
    </row>
    <row r="654" spans="3:6" ht="14.1" customHeight="1" x14ac:dyDescent="0.2">
      <c r="C654" s="46"/>
      <c r="D654" s="47"/>
      <c r="E654" s="48"/>
      <c r="F654" s="49"/>
    </row>
    <row r="655" spans="3:6" ht="14.1" customHeight="1" x14ac:dyDescent="0.2">
      <c r="C655" s="46"/>
      <c r="D655" s="47"/>
      <c r="E655" s="48"/>
      <c r="F655" s="49"/>
    </row>
    <row r="656" spans="3:6" ht="14.1" customHeight="1" x14ac:dyDescent="0.2">
      <c r="C656" s="46"/>
      <c r="D656" s="47"/>
      <c r="E656" s="48"/>
      <c r="F656" s="49"/>
    </row>
    <row r="657" spans="3:6" ht="14.1" customHeight="1" x14ac:dyDescent="0.2">
      <c r="C657" s="46"/>
      <c r="D657" s="47"/>
      <c r="E657" s="48"/>
      <c r="F657" s="49"/>
    </row>
    <row r="658" spans="3:6" ht="14.1" customHeight="1" x14ac:dyDescent="0.2">
      <c r="C658" s="46"/>
      <c r="D658" s="47"/>
      <c r="E658" s="48"/>
      <c r="F658" s="49"/>
    </row>
    <row r="659" spans="3:6" ht="14.1" customHeight="1" x14ac:dyDescent="0.2">
      <c r="C659" s="46"/>
      <c r="D659" s="47"/>
      <c r="E659" s="48"/>
      <c r="F659" s="49"/>
    </row>
    <row r="660" spans="3:6" ht="14.1" customHeight="1" x14ac:dyDescent="0.2">
      <c r="C660" s="46"/>
      <c r="D660" s="47"/>
      <c r="E660" s="48"/>
      <c r="F660" s="49"/>
    </row>
    <row r="661" spans="3:6" ht="14.1" customHeight="1" x14ac:dyDescent="0.2">
      <c r="C661" s="46"/>
      <c r="D661" s="47"/>
      <c r="E661" s="48"/>
      <c r="F661" s="49"/>
    </row>
    <row r="662" spans="3:6" ht="14.1" customHeight="1" x14ac:dyDescent="0.2">
      <c r="C662" s="46"/>
      <c r="D662" s="47"/>
      <c r="E662" s="48"/>
      <c r="F662" s="49"/>
    </row>
    <row r="663" spans="3:6" ht="14.1" customHeight="1" x14ac:dyDescent="0.2">
      <c r="C663" s="46"/>
      <c r="D663" s="47"/>
      <c r="E663" s="48"/>
      <c r="F663" s="49"/>
    </row>
    <row r="664" spans="3:6" ht="14.1" customHeight="1" x14ac:dyDescent="0.2">
      <c r="C664" s="46"/>
      <c r="D664" s="47"/>
      <c r="E664" s="48"/>
      <c r="F664" s="49"/>
    </row>
    <row r="665" spans="3:6" ht="14.1" customHeight="1" x14ac:dyDescent="0.2">
      <c r="C665" s="46"/>
      <c r="D665" s="47"/>
      <c r="E665" s="48"/>
      <c r="F665" s="49"/>
    </row>
    <row r="666" spans="3:6" ht="14.1" customHeight="1" x14ac:dyDescent="0.2">
      <c r="C666" s="46"/>
      <c r="D666" s="47"/>
      <c r="E666" s="48"/>
      <c r="F666" s="49"/>
    </row>
    <row r="667" spans="3:6" ht="14.1" customHeight="1" x14ac:dyDescent="0.2">
      <c r="C667" s="46"/>
      <c r="D667" s="47"/>
      <c r="E667" s="48"/>
      <c r="F667" s="49"/>
    </row>
    <row r="668" spans="3:6" ht="14.1" customHeight="1" x14ac:dyDescent="0.2">
      <c r="C668" s="46"/>
      <c r="D668" s="47"/>
      <c r="E668" s="48"/>
      <c r="F668" s="49"/>
    </row>
    <row r="669" spans="3:6" ht="14.1" customHeight="1" x14ac:dyDescent="0.2">
      <c r="C669" s="46"/>
      <c r="D669" s="47"/>
      <c r="E669" s="48"/>
      <c r="F669" s="49"/>
    </row>
    <row r="670" spans="3:6" ht="14.1" customHeight="1" x14ac:dyDescent="0.2">
      <c r="C670" s="46"/>
      <c r="D670" s="47"/>
      <c r="E670" s="48"/>
      <c r="F670" s="49"/>
    </row>
    <row r="671" spans="3:6" ht="14.1" customHeight="1" x14ac:dyDescent="0.2">
      <c r="C671" s="46"/>
      <c r="D671" s="47"/>
      <c r="E671" s="48"/>
      <c r="F671" s="49"/>
    </row>
    <row r="672" spans="3:6" ht="14.1" customHeight="1" x14ac:dyDescent="0.2">
      <c r="C672" s="46"/>
      <c r="D672" s="47"/>
      <c r="E672" s="48"/>
      <c r="F672" s="49"/>
    </row>
    <row r="673" spans="3:6" ht="14.1" customHeight="1" x14ac:dyDescent="0.2">
      <c r="C673" s="46"/>
      <c r="D673" s="47"/>
      <c r="E673" s="48"/>
      <c r="F673" s="49"/>
    </row>
    <row r="674" spans="3:6" ht="14.1" customHeight="1" x14ac:dyDescent="0.2">
      <c r="C674" s="46"/>
      <c r="D674" s="47"/>
      <c r="E674" s="48"/>
      <c r="F674" s="49"/>
    </row>
    <row r="675" spans="3:6" ht="14.1" customHeight="1" x14ac:dyDescent="0.2">
      <c r="C675" s="46"/>
      <c r="D675" s="47"/>
      <c r="E675" s="48"/>
      <c r="F675" s="49"/>
    </row>
    <row r="676" spans="3:6" ht="14.1" customHeight="1" x14ac:dyDescent="0.2">
      <c r="C676" s="46"/>
      <c r="D676" s="47"/>
      <c r="E676" s="48"/>
      <c r="F676" s="49"/>
    </row>
    <row r="677" spans="3:6" ht="14.1" customHeight="1" x14ac:dyDescent="0.2">
      <c r="C677" s="46"/>
      <c r="D677" s="47"/>
      <c r="E677" s="48"/>
      <c r="F677" s="49"/>
    </row>
    <row r="678" spans="3:6" ht="14.1" customHeight="1" x14ac:dyDescent="0.2">
      <c r="C678" s="46"/>
      <c r="D678" s="47"/>
      <c r="E678" s="48"/>
      <c r="F678" s="49"/>
    </row>
    <row r="679" spans="3:6" ht="14.1" customHeight="1" x14ac:dyDescent="0.2">
      <c r="C679" s="46"/>
      <c r="D679" s="47"/>
      <c r="E679" s="48"/>
      <c r="F679" s="49"/>
    </row>
    <row r="680" spans="3:6" ht="14.1" customHeight="1" x14ac:dyDescent="0.2">
      <c r="C680" s="46"/>
      <c r="D680" s="47"/>
      <c r="E680" s="48"/>
      <c r="F680" s="49"/>
    </row>
    <row r="681" spans="3:6" ht="14.1" customHeight="1" x14ac:dyDescent="0.2">
      <c r="C681" s="46"/>
      <c r="D681" s="47"/>
      <c r="E681" s="48"/>
      <c r="F681" s="49"/>
    </row>
    <row r="682" spans="3:6" ht="14.1" customHeight="1" x14ac:dyDescent="0.2">
      <c r="C682" s="46"/>
      <c r="D682" s="47"/>
      <c r="E682" s="48"/>
      <c r="F682" s="49"/>
    </row>
    <row r="683" spans="3:6" ht="14.1" customHeight="1" x14ac:dyDescent="0.2">
      <c r="C683" s="46"/>
      <c r="D683" s="47"/>
      <c r="E683" s="48"/>
      <c r="F683" s="49"/>
    </row>
    <row r="684" spans="3:6" ht="14.1" customHeight="1" x14ac:dyDescent="0.2">
      <c r="C684" s="46"/>
      <c r="D684" s="47"/>
      <c r="E684" s="48"/>
      <c r="F684" s="49"/>
    </row>
    <row r="685" spans="3:6" ht="14.1" customHeight="1" x14ac:dyDescent="0.2">
      <c r="C685" s="46"/>
      <c r="D685" s="47"/>
      <c r="E685" s="48"/>
      <c r="F685" s="49"/>
    </row>
    <row r="686" spans="3:6" ht="14.1" customHeight="1" x14ac:dyDescent="0.2">
      <c r="C686" s="46"/>
      <c r="D686" s="47"/>
      <c r="E686" s="48"/>
      <c r="F686" s="49"/>
    </row>
    <row r="687" spans="3:6" ht="14.1" customHeight="1" x14ac:dyDescent="0.2">
      <c r="C687" s="46"/>
      <c r="D687" s="47"/>
      <c r="E687" s="48"/>
      <c r="F687" s="49"/>
    </row>
    <row r="688" spans="3:6" ht="14.1" customHeight="1" x14ac:dyDescent="0.2">
      <c r="C688" s="46"/>
      <c r="D688" s="47"/>
      <c r="E688" s="48"/>
      <c r="F688" s="49"/>
    </row>
    <row r="689" spans="3:6" ht="14.1" customHeight="1" x14ac:dyDescent="0.2">
      <c r="C689" s="46"/>
      <c r="D689" s="47"/>
      <c r="E689" s="48"/>
      <c r="F689" s="49"/>
    </row>
    <row r="690" spans="3:6" ht="14.1" customHeight="1" x14ac:dyDescent="0.2">
      <c r="C690" s="46"/>
      <c r="D690" s="47"/>
      <c r="E690" s="48"/>
      <c r="F690" s="49"/>
    </row>
    <row r="691" spans="3:6" ht="14.1" customHeight="1" x14ac:dyDescent="0.2">
      <c r="C691" s="46"/>
      <c r="D691" s="47"/>
      <c r="E691" s="48"/>
      <c r="F691" s="49"/>
    </row>
    <row r="692" spans="3:6" ht="14.1" customHeight="1" x14ac:dyDescent="0.2">
      <c r="C692" s="46"/>
      <c r="D692" s="47"/>
      <c r="E692" s="48"/>
      <c r="F692" s="49"/>
    </row>
    <row r="693" spans="3:6" ht="14.1" customHeight="1" x14ac:dyDescent="0.2">
      <c r="C693" s="46"/>
      <c r="D693" s="47"/>
      <c r="E693" s="48"/>
      <c r="F693" s="49"/>
    </row>
    <row r="694" spans="3:6" ht="14.1" customHeight="1" x14ac:dyDescent="0.2">
      <c r="C694" s="46"/>
      <c r="D694" s="47"/>
      <c r="E694" s="48"/>
      <c r="F694" s="49"/>
    </row>
    <row r="695" spans="3:6" ht="14.1" customHeight="1" x14ac:dyDescent="0.2">
      <c r="C695" s="46"/>
      <c r="D695" s="47"/>
      <c r="E695" s="48"/>
      <c r="F695" s="49"/>
    </row>
    <row r="696" spans="3:6" ht="14.1" customHeight="1" x14ac:dyDescent="0.2">
      <c r="C696" s="46"/>
      <c r="D696" s="47"/>
      <c r="E696" s="48"/>
      <c r="F696" s="49"/>
    </row>
    <row r="697" spans="3:6" ht="14.1" customHeight="1" x14ac:dyDescent="0.2">
      <c r="C697" s="46"/>
      <c r="D697" s="47"/>
      <c r="E697" s="48"/>
      <c r="F697" s="49"/>
    </row>
    <row r="698" spans="3:6" ht="14.1" customHeight="1" x14ac:dyDescent="0.2">
      <c r="C698" s="46"/>
      <c r="D698" s="47"/>
      <c r="E698" s="48"/>
      <c r="F698" s="49"/>
    </row>
    <row r="699" spans="3:6" ht="14.1" customHeight="1" x14ac:dyDescent="0.2">
      <c r="C699" s="46"/>
      <c r="D699" s="47"/>
      <c r="E699" s="48"/>
      <c r="F699" s="49"/>
    </row>
    <row r="700" spans="3:6" ht="14.1" customHeight="1" x14ac:dyDescent="0.2">
      <c r="C700" s="46"/>
      <c r="D700" s="47"/>
      <c r="E700" s="48"/>
      <c r="F700" s="49"/>
    </row>
    <row r="701" spans="3:6" ht="14.1" customHeight="1" x14ac:dyDescent="0.2">
      <c r="C701" s="46"/>
      <c r="D701" s="47"/>
      <c r="E701" s="48"/>
      <c r="F701" s="49"/>
    </row>
    <row r="702" spans="3:6" ht="14.1" customHeight="1" x14ac:dyDescent="0.2">
      <c r="C702" s="46"/>
      <c r="D702" s="47"/>
      <c r="E702" s="48"/>
      <c r="F702" s="49"/>
    </row>
    <row r="703" spans="3:6" ht="14.1" customHeight="1" x14ac:dyDescent="0.2">
      <c r="C703" s="46"/>
      <c r="D703" s="47"/>
      <c r="E703" s="48"/>
      <c r="F703" s="49"/>
    </row>
    <row r="704" spans="3:6" ht="14.1" customHeight="1" x14ac:dyDescent="0.2">
      <c r="C704" s="46"/>
      <c r="D704" s="47"/>
      <c r="E704" s="48"/>
      <c r="F704" s="49"/>
    </row>
    <row r="705" spans="3:6" ht="14.1" customHeight="1" x14ac:dyDescent="0.2">
      <c r="C705" s="46"/>
      <c r="D705" s="47"/>
      <c r="E705" s="48"/>
      <c r="F705" s="49"/>
    </row>
    <row r="706" spans="3:6" ht="14.1" customHeight="1" x14ac:dyDescent="0.2">
      <c r="C706" s="46"/>
      <c r="D706" s="47"/>
      <c r="E706" s="48"/>
      <c r="F706" s="49"/>
    </row>
    <row r="707" spans="3:6" ht="14.1" customHeight="1" x14ac:dyDescent="0.2">
      <c r="C707" s="46"/>
      <c r="D707" s="47"/>
      <c r="E707" s="48"/>
      <c r="F707" s="49"/>
    </row>
    <row r="708" spans="3:6" ht="14.1" customHeight="1" x14ac:dyDescent="0.2">
      <c r="C708" s="46"/>
      <c r="D708" s="47"/>
      <c r="E708" s="48"/>
      <c r="F708" s="49"/>
    </row>
    <row r="709" spans="3:6" ht="14.1" customHeight="1" x14ac:dyDescent="0.2">
      <c r="C709" s="46"/>
      <c r="D709" s="47"/>
      <c r="E709" s="48"/>
      <c r="F709" s="49"/>
    </row>
    <row r="710" spans="3:6" ht="14.1" customHeight="1" x14ac:dyDescent="0.2">
      <c r="C710" s="46"/>
      <c r="D710" s="47"/>
      <c r="E710" s="48"/>
      <c r="F710" s="49"/>
    </row>
    <row r="711" spans="3:6" ht="14.1" customHeight="1" x14ac:dyDescent="0.2">
      <c r="C711" s="46"/>
      <c r="D711" s="47"/>
      <c r="E711" s="48"/>
      <c r="F711" s="49"/>
    </row>
    <row r="712" spans="3:6" ht="14.1" customHeight="1" x14ac:dyDescent="0.2">
      <c r="C712" s="46"/>
      <c r="D712" s="47"/>
      <c r="E712" s="48"/>
      <c r="F712" s="49"/>
    </row>
    <row r="713" spans="3:6" ht="14.1" customHeight="1" x14ac:dyDescent="0.2">
      <c r="C713" s="46"/>
      <c r="D713" s="47"/>
      <c r="E713" s="48"/>
      <c r="F713" s="49"/>
    </row>
    <row r="714" spans="3:6" ht="14.1" customHeight="1" x14ac:dyDescent="0.2">
      <c r="C714" s="46"/>
      <c r="D714" s="47"/>
      <c r="E714" s="48"/>
      <c r="F714" s="49"/>
    </row>
    <row r="715" spans="3:6" ht="14.1" customHeight="1" x14ac:dyDescent="0.2">
      <c r="C715" s="46"/>
      <c r="D715" s="47"/>
      <c r="E715" s="48"/>
      <c r="F715" s="49"/>
    </row>
    <row r="716" spans="3:6" ht="14.1" customHeight="1" x14ac:dyDescent="0.2">
      <c r="C716" s="46"/>
      <c r="D716" s="47"/>
      <c r="E716" s="48"/>
      <c r="F716" s="49"/>
    </row>
    <row r="717" spans="3:6" ht="14.1" customHeight="1" x14ac:dyDescent="0.2">
      <c r="C717" s="46"/>
      <c r="D717" s="47"/>
      <c r="E717" s="48"/>
      <c r="F717" s="49"/>
    </row>
    <row r="718" spans="3:6" ht="14.1" customHeight="1" x14ac:dyDescent="0.2">
      <c r="C718" s="46"/>
      <c r="D718" s="47"/>
      <c r="E718" s="48"/>
      <c r="F718" s="49"/>
    </row>
    <row r="719" spans="3:6" ht="14.1" customHeight="1" x14ac:dyDescent="0.2">
      <c r="C719" s="46"/>
      <c r="D719" s="47"/>
      <c r="E719" s="48"/>
      <c r="F719" s="49"/>
    </row>
    <row r="720" spans="3:6" ht="14.1" customHeight="1" x14ac:dyDescent="0.2">
      <c r="C720" s="46"/>
      <c r="D720" s="47"/>
      <c r="E720" s="48"/>
      <c r="F720" s="49"/>
    </row>
    <row r="721" spans="3:6" ht="14.1" customHeight="1" x14ac:dyDescent="0.2">
      <c r="C721" s="46"/>
      <c r="D721" s="47"/>
      <c r="E721" s="48"/>
      <c r="F721" s="49"/>
    </row>
    <row r="722" spans="3:6" ht="14.1" customHeight="1" x14ac:dyDescent="0.2">
      <c r="C722" s="46"/>
      <c r="D722" s="47"/>
      <c r="E722" s="48"/>
      <c r="F722" s="49"/>
    </row>
    <row r="723" spans="3:6" ht="14.1" customHeight="1" x14ac:dyDescent="0.2">
      <c r="C723" s="46"/>
      <c r="D723" s="47"/>
      <c r="E723" s="48"/>
      <c r="F723" s="49"/>
    </row>
    <row r="724" spans="3:6" ht="14.1" customHeight="1" x14ac:dyDescent="0.2">
      <c r="C724" s="46"/>
      <c r="D724" s="47"/>
      <c r="E724" s="48"/>
      <c r="F724" s="49"/>
    </row>
    <row r="725" spans="3:6" ht="14.1" customHeight="1" x14ac:dyDescent="0.2">
      <c r="C725" s="46"/>
      <c r="D725" s="47"/>
      <c r="E725" s="48"/>
      <c r="F725" s="49"/>
    </row>
    <row r="726" spans="3:6" ht="14.1" customHeight="1" x14ac:dyDescent="0.2">
      <c r="C726" s="46"/>
      <c r="D726" s="47"/>
      <c r="E726" s="48"/>
      <c r="F726" s="49"/>
    </row>
    <row r="727" spans="3:6" ht="14.1" customHeight="1" x14ac:dyDescent="0.2">
      <c r="C727" s="46"/>
      <c r="D727" s="47"/>
      <c r="E727" s="48"/>
      <c r="F727" s="49"/>
    </row>
    <row r="728" spans="3:6" ht="14.1" customHeight="1" x14ac:dyDescent="0.2">
      <c r="C728" s="46"/>
      <c r="D728" s="47"/>
      <c r="E728" s="48"/>
      <c r="F728" s="49"/>
    </row>
    <row r="729" spans="3:6" ht="14.1" customHeight="1" x14ac:dyDescent="0.2">
      <c r="C729" s="46"/>
      <c r="D729" s="47"/>
      <c r="E729" s="48"/>
      <c r="F729" s="49"/>
    </row>
    <row r="730" spans="3:6" ht="14.1" customHeight="1" x14ac:dyDescent="0.2">
      <c r="C730" s="46"/>
      <c r="D730" s="47"/>
      <c r="E730" s="48"/>
      <c r="F730" s="49"/>
    </row>
    <row r="731" spans="3:6" ht="14.1" customHeight="1" x14ac:dyDescent="0.2">
      <c r="C731" s="46"/>
      <c r="D731" s="47"/>
      <c r="E731" s="48"/>
      <c r="F731" s="49"/>
    </row>
    <row r="732" spans="3:6" ht="14.1" customHeight="1" x14ac:dyDescent="0.2">
      <c r="C732" s="46"/>
      <c r="D732" s="47"/>
      <c r="E732" s="48"/>
      <c r="F732" s="49"/>
    </row>
    <row r="733" spans="3:6" ht="14.1" customHeight="1" x14ac:dyDescent="0.2">
      <c r="C733" s="46"/>
      <c r="D733" s="47"/>
      <c r="E733" s="48"/>
      <c r="F733" s="49"/>
    </row>
    <row r="734" spans="3:6" ht="14.1" customHeight="1" x14ac:dyDescent="0.2">
      <c r="C734" s="46"/>
      <c r="D734" s="47"/>
      <c r="E734" s="48"/>
      <c r="F734" s="49"/>
    </row>
    <row r="735" spans="3:6" ht="14.1" customHeight="1" x14ac:dyDescent="0.2">
      <c r="C735" s="46"/>
      <c r="D735" s="47"/>
      <c r="E735" s="48"/>
      <c r="F735" s="49"/>
    </row>
    <row r="736" spans="3:6" ht="14.1" customHeight="1" x14ac:dyDescent="0.2">
      <c r="C736" s="46"/>
      <c r="D736" s="47"/>
      <c r="E736" s="48"/>
      <c r="F736" s="49"/>
    </row>
    <row r="737" spans="3:6" ht="14.1" customHeight="1" x14ac:dyDescent="0.2">
      <c r="C737" s="46"/>
      <c r="D737" s="47"/>
      <c r="E737" s="48"/>
      <c r="F737" s="49"/>
    </row>
    <row r="738" spans="3:6" ht="14.1" customHeight="1" x14ac:dyDescent="0.2">
      <c r="C738" s="46"/>
      <c r="D738" s="47"/>
      <c r="E738" s="48"/>
      <c r="F738" s="49"/>
    </row>
    <row r="739" spans="3:6" ht="14.1" customHeight="1" x14ac:dyDescent="0.2">
      <c r="C739" s="46"/>
      <c r="D739" s="47"/>
      <c r="E739" s="48"/>
      <c r="F739" s="49"/>
    </row>
    <row r="740" spans="3:6" ht="14.1" customHeight="1" x14ac:dyDescent="0.2">
      <c r="C740" s="46"/>
      <c r="D740" s="47"/>
      <c r="E740" s="48"/>
      <c r="F740" s="49"/>
    </row>
    <row r="741" spans="3:6" ht="14.1" customHeight="1" x14ac:dyDescent="0.2">
      <c r="C741" s="46"/>
      <c r="D741" s="47"/>
      <c r="E741" s="48"/>
      <c r="F741" s="49"/>
    </row>
    <row r="742" spans="3:6" ht="14.1" customHeight="1" x14ac:dyDescent="0.2">
      <c r="C742" s="46"/>
      <c r="D742" s="47"/>
      <c r="E742" s="48"/>
      <c r="F742" s="49"/>
    </row>
    <row r="743" spans="3:6" ht="14.1" customHeight="1" x14ac:dyDescent="0.2">
      <c r="C743" s="46"/>
      <c r="D743" s="47"/>
      <c r="E743" s="48"/>
      <c r="F743" s="49"/>
    </row>
    <row r="744" spans="3:6" ht="14.1" customHeight="1" x14ac:dyDescent="0.2">
      <c r="C744" s="46"/>
      <c r="D744" s="47"/>
      <c r="E744" s="48"/>
      <c r="F744" s="49"/>
    </row>
    <row r="745" spans="3:6" ht="14.1" customHeight="1" x14ac:dyDescent="0.2">
      <c r="C745" s="46"/>
      <c r="D745" s="47"/>
      <c r="E745" s="48"/>
      <c r="F745" s="49"/>
    </row>
    <row r="746" spans="3:6" ht="14.1" customHeight="1" x14ac:dyDescent="0.2">
      <c r="C746" s="46"/>
      <c r="D746" s="47"/>
      <c r="E746" s="48"/>
      <c r="F746" s="49"/>
    </row>
    <row r="747" spans="3:6" ht="14.1" customHeight="1" x14ac:dyDescent="0.2">
      <c r="C747" s="46"/>
      <c r="D747" s="47"/>
      <c r="E747" s="48"/>
      <c r="F747" s="49"/>
    </row>
    <row r="748" spans="3:6" ht="14.1" customHeight="1" x14ac:dyDescent="0.2">
      <c r="C748" s="46"/>
      <c r="D748" s="47"/>
      <c r="E748" s="48"/>
      <c r="F748" s="49"/>
    </row>
    <row r="749" spans="3:6" ht="14.1" customHeight="1" x14ac:dyDescent="0.2">
      <c r="C749" s="46"/>
      <c r="D749" s="47"/>
      <c r="E749" s="48"/>
      <c r="F749" s="49"/>
    </row>
    <row r="750" spans="3:6" ht="14.1" customHeight="1" x14ac:dyDescent="0.2">
      <c r="C750" s="46"/>
      <c r="D750" s="47"/>
      <c r="E750" s="48"/>
      <c r="F750" s="49"/>
    </row>
    <row r="751" spans="3:6" ht="14.1" customHeight="1" x14ac:dyDescent="0.2">
      <c r="C751" s="46"/>
      <c r="D751" s="47"/>
      <c r="E751" s="48"/>
      <c r="F751" s="49"/>
    </row>
    <row r="752" spans="3:6" ht="14.1" customHeight="1" x14ac:dyDescent="0.2">
      <c r="C752" s="46"/>
      <c r="D752" s="47"/>
      <c r="E752" s="48"/>
      <c r="F752" s="49"/>
    </row>
    <row r="753" spans="3:6" ht="14.1" customHeight="1" x14ac:dyDescent="0.2">
      <c r="C753" s="46"/>
      <c r="D753" s="47"/>
      <c r="E753" s="48"/>
      <c r="F753" s="49"/>
    </row>
    <row r="754" spans="3:6" ht="14.1" customHeight="1" x14ac:dyDescent="0.2">
      <c r="C754" s="46"/>
      <c r="D754" s="47"/>
      <c r="E754" s="48"/>
      <c r="F754" s="49"/>
    </row>
    <row r="755" spans="3:6" ht="14.1" customHeight="1" x14ac:dyDescent="0.2">
      <c r="C755" s="46"/>
      <c r="D755" s="47"/>
      <c r="E755" s="48"/>
      <c r="F755" s="49"/>
    </row>
    <row r="756" spans="3:6" ht="14.1" customHeight="1" x14ac:dyDescent="0.2">
      <c r="C756" s="46"/>
      <c r="D756" s="47"/>
      <c r="E756" s="48"/>
      <c r="F756" s="49"/>
    </row>
    <row r="757" spans="3:6" ht="14.1" customHeight="1" x14ac:dyDescent="0.2">
      <c r="C757" s="46"/>
      <c r="D757" s="47"/>
      <c r="E757" s="48"/>
      <c r="F757" s="49"/>
    </row>
    <row r="758" spans="3:6" ht="14.1" customHeight="1" x14ac:dyDescent="0.2">
      <c r="C758" s="46"/>
      <c r="D758" s="47"/>
      <c r="E758" s="48"/>
      <c r="F758" s="49"/>
    </row>
    <row r="759" spans="3:6" ht="14.1" customHeight="1" x14ac:dyDescent="0.2">
      <c r="C759" s="46"/>
      <c r="D759" s="47"/>
      <c r="E759" s="48"/>
      <c r="F759" s="49"/>
    </row>
    <row r="760" spans="3:6" ht="14.1" customHeight="1" x14ac:dyDescent="0.2">
      <c r="C760" s="46"/>
      <c r="D760" s="47"/>
      <c r="E760" s="48"/>
      <c r="F760" s="49"/>
    </row>
    <row r="761" spans="3:6" ht="14.1" customHeight="1" x14ac:dyDescent="0.2">
      <c r="C761" s="46"/>
      <c r="D761" s="47"/>
      <c r="E761" s="48"/>
      <c r="F761" s="49"/>
    </row>
    <row r="762" spans="3:6" ht="14.1" customHeight="1" x14ac:dyDescent="0.2">
      <c r="C762" s="46"/>
      <c r="D762" s="47"/>
      <c r="E762" s="48"/>
      <c r="F762" s="49"/>
    </row>
    <row r="763" spans="3:6" ht="14.1" customHeight="1" x14ac:dyDescent="0.2">
      <c r="C763" s="46"/>
      <c r="D763" s="47"/>
      <c r="E763" s="48"/>
      <c r="F763" s="49"/>
    </row>
    <row r="764" spans="3:6" ht="14.1" customHeight="1" x14ac:dyDescent="0.2">
      <c r="C764" s="46"/>
      <c r="D764" s="47"/>
      <c r="E764" s="48"/>
      <c r="F764" s="49"/>
    </row>
    <row r="765" spans="3:6" ht="14.1" customHeight="1" x14ac:dyDescent="0.2">
      <c r="C765" s="46"/>
      <c r="D765" s="47"/>
      <c r="E765" s="48"/>
      <c r="F765" s="49"/>
    </row>
    <row r="766" spans="3:6" ht="14.1" customHeight="1" x14ac:dyDescent="0.2">
      <c r="C766" s="46"/>
      <c r="D766" s="47"/>
      <c r="E766" s="48"/>
      <c r="F766" s="49"/>
    </row>
    <row r="767" spans="3:6" ht="14.1" customHeight="1" x14ac:dyDescent="0.2">
      <c r="C767" s="46"/>
      <c r="D767" s="47"/>
      <c r="E767" s="48"/>
      <c r="F767" s="49"/>
    </row>
    <row r="768" spans="3:6" ht="14.1" customHeight="1" x14ac:dyDescent="0.2">
      <c r="C768" s="46"/>
      <c r="D768" s="47"/>
      <c r="E768" s="48"/>
      <c r="F768" s="49"/>
    </row>
    <row r="769" spans="3:6" ht="14.1" customHeight="1" x14ac:dyDescent="0.2">
      <c r="C769" s="46"/>
      <c r="D769" s="47"/>
      <c r="E769" s="48"/>
      <c r="F769" s="49"/>
    </row>
    <row r="770" spans="3:6" ht="14.1" customHeight="1" x14ac:dyDescent="0.2">
      <c r="C770" s="46"/>
      <c r="D770" s="47"/>
      <c r="E770" s="48"/>
      <c r="F770" s="49"/>
    </row>
    <row r="771" spans="3:6" ht="14.1" customHeight="1" x14ac:dyDescent="0.2">
      <c r="C771" s="46"/>
      <c r="D771" s="47"/>
      <c r="E771" s="48"/>
      <c r="F771" s="49"/>
    </row>
    <row r="772" spans="3:6" ht="14.1" customHeight="1" x14ac:dyDescent="0.2">
      <c r="C772" s="46"/>
      <c r="D772" s="47"/>
      <c r="E772" s="48"/>
      <c r="F772" s="49"/>
    </row>
    <row r="773" spans="3:6" ht="14.1" customHeight="1" x14ac:dyDescent="0.2">
      <c r="C773" s="46"/>
      <c r="D773" s="47"/>
      <c r="E773" s="48"/>
      <c r="F773" s="49"/>
    </row>
    <row r="774" spans="3:6" ht="14.1" customHeight="1" x14ac:dyDescent="0.2">
      <c r="C774" s="46"/>
      <c r="D774" s="47"/>
      <c r="E774" s="48"/>
      <c r="F774" s="49"/>
    </row>
    <row r="775" spans="3:6" ht="14.1" customHeight="1" x14ac:dyDescent="0.2">
      <c r="C775" s="46"/>
      <c r="D775" s="47"/>
      <c r="E775" s="48"/>
      <c r="F775" s="49"/>
    </row>
    <row r="776" spans="3:6" ht="14.1" customHeight="1" x14ac:dyDescent="0.2">
      <c r="C776" s="46"/>
      <c r="D776" s="47"/>
      <c r="E776" s="48"/>
      <c r="F776" s="49"/>
    </row>
    <row r="777" spans="3:6" ht="14.1" customHeight="1" x14ac:dyDescent="0.2">
      <c r="C777" s="46"/>
      <c r="D777" s="47"/>
      <c r="E777" s="48"/>
      <c r="F777" s="49"/>
    </row>
    <row r="778" spans="3:6" ht="14.1" customHeight="1" x14ac:dyDescent="0.2">
      <c r="C778" s="46"/>
      <c r="D778" s="47"/>
      <c r="E778" s="48"/>
      <c r="F778" s="49"/>
    </row>
    <row r="779" spans="3:6" ht="14.1" customHeight="1" x14ac:dyDescent="0.2">
      <c r="C779" s="46"/>
      <c r="D779" s="47"/>
      <c r="E779" s="48"/>
      <c r="F779" s="49"/>
    </row>
    <row r="780" spans="3:6" ht="14.1" customHeight="1" x14ac:dyDescent="0.2">
      <c r="C780" s="46"/>
      <c r="D780" s="47"/>
      <c r="E780" s="48"/>
      <c r="F780" s="49"/>
    </row>
    <row r="781" spans="3:6" ht="14.1" customHeight="1" x14ac:dyDescent="0.2">
      <c r="C781" s="46"/>
      <c r="D781" s="47"/>
      <c r="E781" s="48"/>
      <c r="F781" s="49"/>
    </row>
    <row r="782" spans="3:6" ht="14.1" customHeight="1" x14ac:dyDescent="0.2">
      <c r="C782" s="46"/>
      <c r="D782" s="47"/>
      <c r="E782" s="48"/>
      <c r="F782" s="49"/>
    </row>
    <row r="783" spans="3:6" ht="14.1" customHeight="1" x14ac:dyDescent="0.2">
      <c r="C783" s="46"/>
      <c r="D783" s="47"/>
      <c r="E783" s="48"/>
      <c r="F783" s="49"/>
    </row>
    <row r="784" spans="3:6" ht="14.1" customHeight="1" x14ac:dyDescent="0.2">
      <c r="C784" s="46"/>
      <c r="D784" s="47"/>
      <c r="E784" s="48"/>
      <c r="F784" s="49"/>
    </row>
    <row r="785" spans="3:6" ht="14.1" customHeight="1" x14ac:dyDescent="0.2">
      <c r="C785" s="46"/>
      <c r="D785" s="47"/>
      <c r="E785" s="48"/>
      <c r="F785" s="49"/>
    </row>
    <row r="786" spans="3:6" ht="14.1" customHeight="1" x14ac:dyDescent="0.2">
      <c r="C786" s="46"/>
      <c r="D786" s="47"/>
      <c r="E786" s="48"/>
      <c r="F786" s="49"/>
    </row>
    <row r="787" spans="3:6" ht="14.1" customHeight="1" x14ac:dyDescent="0.2">
      <c r="C787" s="46"/>
      <c r="D787" s="47"/>
      <c r="E787" s="48"/>
      <c r="F787" s="49"/>
    </row>
    <row r="788" spans="3:6" ht="14.1" customHeight="1" x14ac:dyDescent="0.2">
      <c r="C788" s="46"/>
      <c r="D788" s="47"/>
      <c r="E788" s="48"/>
      <c r="F788" s="49"/>
    </row>
    <row r="789" spans="3:6" ht="14.1" customHeight="1" x14ac:dyDescent="0.2">
      <c r="C789" s="46"/>
      <c r="D789" s="47"/>
      <c r="E789" s="48"/>
      <c r="F789" s="49"/>
    </row>
    <row r="790" spans="3:6" ht="14.1" customHeight="1" x14ac:dyDescent="0.2">
      <c r="C790" s="46"/>
      <c r="D790" s="47"/>
      <c r="E790" s="48"/>
      <c r="F790" s="49"/>
    </row>
    <row r="791" spans="3:6" ht="14.1" customHeight="1" x14ac:dyDescent="0.2">
      <c r="C791" s="46"/>
      <c r="D791" s="47"/>
      <c r="E791" s="48"/>
      <c r="F791" s="49"/>
    </row>
    <row r="792" spans="3:6" ht="14.1" customHeight="1" x14ac:dyDescent="0.2">
      <c r="C792" s="46"/>
      <c r="D792" s="47"/>
      <c r="E792" s="48"/>
      <c r="F792" s="49"/>
    </row>
    <row r="793" spans="3:6" ht="14.1" customHeight="1" x14ac:dyDescent="0.2">
      <c r="C793" s="46"/>
      <c r="D793" s="47"/>
      <c r="E793" s="48"/>
      <c r="F793" s="49"/>
    </row>
    <row r="794" spans="3:6" ht="14.1" customHeight="1" x14ac:dyDescent="0.2">
      <c r="C794" s="46"/>
      <c r="D794" s="47"/>
      <c r="E794" s="48"/>
      <c r="F794" s="49"/>
    </row>
    <row r="795" spans="3:6" ht="14.1" customHeight="1" x14ac:dyDescent="0.2">
      <c r="C795" s="46"/>
      <c r="D795" s="47"/>
      <c r="E795" s="48"/>
      <c r="F795" s="49"/>
    </row>
    <row r="796" spans="3:6" ht="14.1" customHeight="1" x14ac:dyDescent="0.2">
      <c r="C796" s="46"/>
      <c r="D796" s="47"/>
      <c r="E796" s="48"/>
      <c r="F796" s="49"/>
    </row>
    <row r="797" spans="3:6" ht="14.1" customHeight="1" x14ac:dyDescent="0.2">
      <c r="C797" s="46"/>
      <c r="D797" s="47"/>
      <c r="E797" s="48"/>
      <c r="F797" s="49"/>
    </row>
    <row r="798" spans="3:6" ht="14.1" customHeight="1" x14ac:dyDescent="0.2">
      <c r="C798" s="46"/>
      <c r="D798" s="47"/>
      <c r="E798" s="48"/>
      <c r="F798" s="49"/>
    </row>
    <row r="799" spans="3:6" ht="14.1" customHeight="1" x14ac:dyDescent="0.2">
      <c r="C799" s="46"/>
      <c r="D799" s="47"/>
      <c r="E799" s="48"/>
      <c r="F799" s="49"/>
    </row>
    <row r="800" spans="3:6" ht="14.1" customHeight="1" x14ac:dyDescent="0.2">
      <c r="C800" s="46"/>
      <c r="D800" s="47"/>
      <c r="E800" s="48"/>
      <c r="F800" s="49"/>
    </row>
    <row r="801" spans="3:6" ht="14.1" customHeight="1" x14ac:dyDescent="0.2">
      <c r="C801" s="46"/>
      <c r="D801" s="47"/>
      <c r="E801" s="48"/>
      <c r="F801" s="49"/>
    </row>
    <row r="802" spans="3:6" ht="14.1" customHeight="1" x14ac:dyDescent="0.2">
      <c r="C802" s="46"/>
      <c r="D802" s="47"/>
      <c r="E802" s="48"/>
      <c r="F802" s="49"/>
    </row>
    <row r="803" spans="3:6" ht="14.1" customHeight="1" x14ac:dyDescent="0.2">
      <c r="C803" s="46"/>
      <c r="D803" s="47"/>
      <c r="E803" s="48"/>
      <c r="F803" s="49"/>
    </row>
    <row r="804" spans="3:6" ht="14.1" customHeight="1" x14ac:dyDescent="0.2">
      <c r="C804" s="46"/>
      <c r="D804" s="47"/>
      <c r="E804" s="48"/>
      <c r="F804" s="49"/>
    </row>
    <row r="805" spans="3:6" ht="14.1" customHeight="1" x14ac:dyDescent="0.2">
      <c r="C805" s="46"/>
      <c r="D805" s="47"/>
      <c r="E805" s="48"/>
      <c r="F805" s="49"/>
    </row>
    <row r="806" spans="3:6" ht="14.1" customHeight="1" x14ac:dyDescent="0.2">
      <c r="C806" s="46"/>
      <c r="D806" s="47"/>
      <c r="E806" s="48"/>
      <c r="F806" s="49"/>
    </row>
    <row r="807" spans="3:6" ht="14.1" customHeight="1" x14ac:dyDescent="0.2">
      <c r="C807" s="46"/>
      <c r="D807" s="47"/>
      <c r="E807" s="48"/>
      <c r="F807" s="49"/>
    </row>
    <row r="808" spans="3:6" ht="14.1" customHeight="1" x14ac:dyDescent="0.2">
      <c r="C808" s="46"/>
      <c r="D808" s="47"/>
      <c r="E808" s="48"/>
      <c r="F808" s="49"/>
    </row>
    <row r="809" spans="3:6" ht="14.1" customHeight="1" x14ac:dyDescent="0.2">
      <c r="C809" s="46"/>
      <c r="D809" s="47"/>
      <c r="E809" s="48"/>
      <c r="F809" s="49"/>
    </row>
    <row r="810" spans="3:6" ht="14.1" customHeight="1" x14ac:dyDescent="0.2">
      <c r="C810" s="46"/>
      <c r="D810" s="47"/>
      <c r="E810" s="48"/>
      <c r="F810" s="49"/>
    </row>
    <row r="811" spans="3:6" ht="14.1" customHeight="1" x14ac:dyDescent="0.2">
      <c r="C811" s="46"/>
      <c r="D811" s="47"/>
      <c r="E811" s="48"/>
      <c r="F811" s="49"/>
    </row>
    <row r="812" spans="3:6" ht="14.1" customHeight="1" x14ac:dyDescent="0.2">
      <c r="C812" s="46"/>
      <c r="D812" s="47"/>
      <c r="E812" s="48"/>
      <c r="F812" s="49"/>
    </row>
    <row r="813" spans="3:6" ht="14.1" customHeight="1" x14ac:dyDescent="0.2">
      <c r="C813" s="46"/>
      <c r="D813" s="47"/>
      <c r="E813" s="48"/>
      <c r="F813" s="49"/>
    </row>
    <row r="814" spans="3:6" ht="14.1" customHeight="1" x14ac:dyDescent="0.2">
      <c r="C814" s="46"/>
      <c r="D814" s="47"/>
      <c r="E814" s="48"/>
      <c r="F814" s="49"/>
    </row>
    <row r="815" spans="3:6" ht="14.1" customHeight="1" x14ac:dyDescent="0.2">
      <c r="C815" s="46"/>
      <c r="D815" s="47"/>
      <c r="E815" s="48"/>
      <c r="F815" s="49"/>
    </row>
    <row r="816" spans="3:6" ht="14.1" customHeight="1" x14ac:dyDescent="0.2">
      <c r="C816" s="46"/>
      <c r="D816" s="47"/>
      <c r="E816" s="48"/>
      <c r="F816" s="49"/>
    </row>
    <row r="817" spans="3:6" ht="14.1" customHeight="1" x14ac:dyDescent="0.2">
      <c r="C817" s="46"/>
      <c r="D817" s="47"/>
      <c r="E817" s="48"/>
      <c r="F817" s="49"/>
    </row>
    <row r="818" spans="3:6" ht="14.1" customHeight="1" x14ac:dyDescent="0.2">
      <c r="C818" s="46"/>
      <c r="D818" s="47"/>
      <c r="E818" s="48"/>
      <c r="F818" s="49"/>
    </row>
    <row r="819" spans="3:6" ht="14.1" customHeight="1" x14ac:dyDescent="0.2">
      <c r="C819" s="46"/>
      <c r="D819" s="47"/>
      <c r="E819" s="48"/>
      <c r="F819" s="49"/>
    </row>
    <row r="820" spans="3:6" ht="14.1" customHeight="1" x14ac:dyDescent="0.2">
      <c r="C820" s="46"/>
      <c r="D820" s="47"/>
      <c r="E820" s="48"/>
      <c r="F820" s="49"/>
    </row>
    <row r="821" spans="3:6" ht="14.1" customHeight="1" x14ac:dyDescent="0.2">
      <c r="C821" s="46"/>
      <c r="D821" s="47"/>
      <c r="E821" s="48"/>
      <c r="F821" s="49"/>
    </row>
    <row r="822" spans="3:6" ht="14.1" customHeight="1" x14ac:dyDescent="0.2">
      <c r="C822" s="46"/>
      <c r="D822" s="47"/>
      <c r="E822" s="48"/>
      <c r="F822" s="49"/>
    </row>
    <row r="823" spans="3:6" ht="14.1" customHeight="1" x14ac:dyDescent="0.2">
      <c r="C823" s="46"/>
      <c r="D823" s="47"/>
      <c r="E823" s="48"/>
      <c r="F823" s="49"/>
    </row>
    <row r="824" spans="3:6" ht="14.1" customHeight="1" x14ac:dyDescent="0.2">
      <c r="C824" s="46"/>
      <c r="D824" s="47"/>
      <c r="E824" s="48"/>
      <c r="F824" s="49"/>
    </row>
    <row r="825" spans="3:6" ht="14.1" customHeight="1" x14ac:dyDescent="0.2">
      <c r="C825" s="46"/>
      <c r="D825" s="47"/>
      <c r="E825" s="48"/>
      <c r="F825" s="49"/>
    </row>
    <row r="826" spans="3:6" ht="14.1" customHeight="1" x14ac:dyDescent="0.2">
      <c r="C826" s="46"/>
      <c r="D826" s="47"/>
      <c r="E826" s="48"/>
      <c r="F826" s="49"/>
    </row>
    <row r="827" spans="3:6" ht="14.1" customHeight="1" x14ac:dyDescent="0.2">
      <c r="C827" s="46"/>
      <c r="D827" s="47"/>
      <c r="E827" s="48"/>
      <c r="F827" s="49"/>
    </row>
    <row r="828" spans="3:6" ht="14.1" customHeight="1" x14ac:dyDescent="0.2">
      <c r="C828" s="46"/>
      <c r="D828" s="47"/>
      <c r="E828" s="48"/>
      <c r="F828" s="49"/>
    </row>
    <row r="829" spans="3:6" ht="14.1" customHeight="1" x14ac:dyDescent="0.2">
      <c r="C829" s="46"/>
      <c r="D829" s="47"/>
      <c r="E829" s="48"/>
      <c r="F829" s="49"/>
    </row>
    <row r="830" spans="3:6" ht="14.1" customHeight="1" x14ac:dyDescent="0.2">
      <c r="C830" s="46"/>
      <c r="D830" s="47"/>
      <c r="E830" s="48"/>
      <c r="F830" s="49"/>
    </row>
    <row r="831" spans="3:6" ht="14.1" customHeight="1" x14ac:dyDescent="0.2">
      <c r="C831" s="46"/>
      <c r="D831" s="47"/>
      <c r="E831" s="48"/>
      <c r="F831" s="49"/>
    </row>
    <row r="832" spans="3:6" ht="14.1" customHeight="1" x14ac:dyDescent="0.2">
      <c r="C832" s="46"/>
      <c r="D832" s="47"/>
      <c r="E832" s="48"/>
      <c r="F832" s="49"/>
    </row>
    <row r="833" spans="3:6" ht="14.1" customHeight="1" x14ac:dyDescent="0.2">
      <c r="C833" s="46"/>
      <c r="D833" s="47"/>
      <c r="E833" s="48"/>
      <c r="F833" s="49"/>
    </row>
    <row r="834" spans="3:6" ht="14.1" customHeight="1" x14ac:dyDescent="0.2">
      <c r="C834" s="46"/>
      <c r="D834" s="47"/>
      <c r="E834" s="48"/>
      <c r="F834" s="49"/>
    </row>
    <row r="835" spans="3:6" ht="14.1" customHeight="1" x14ac:dyDescent="0.2">
      <c r="C835" s="46"/>
      <c r="D835" s="47"/>
      <c r="E835" s="48"/>
      <c r="F835" s="49"/>
    </row>
    <row r="836" spans="3:6" ht="14.1" customHeight="1" x14ac:dyDescent="0.2">
      <c r="C836" s="46"/>
      <c r="D836" s="47"/>
      <c r="E836" s="48"/>
      <c r="F836" s="49"/>
    </row>
    <row r="837" spans="3:6" ht="14.1" customHeight="1" x14ac:dyDescent="0.2">
      <c r="C837" s="46"/>
      <c r="D837" s="47"/>
      <c r="E837" s="48"/>
      <c r="F837" s="49"/>
    </row>
    <row r="838" spans="3:6" ht="14.1" customHeight="1" x14ac:dyDescent="0.2">
      <c r="C838" s="46"/>
      <c r="D838" s="47"/>
      <c r="E838" s="48"/>
      <c r="F838" s="49"/>
    </row>
    <row r="839" spans="3:6" ht="14.1" customHeight="1" x14ac:dyDescent="0.2">
      <c r="C839" s="46"/>
      <c r="D839" s="47"/>
      <c r="E839" s="48"/>
      <c r="F839" s="49"/>
    </row>
    <row r="840" spans="3:6" ht="14.1" customHeight="1" x14ac:dyDescent="0.2">
      <c r="C840" s="46"/>
      <c r="D840" s="47"/>
      <c r="E840" s="48"/>
      <c r="F840" s="49"/>
    </row>
    <row r="841" spans="3:6" ht="14.1" customHeight="1" x14ac:dyDescent="0.2">
      <c r="C841" s="46"/>
      <c r="D841" s="47"/>
      <c r="E841" s="48"/>
      <c r="F841" s="49"/>
    </row>
    <row r="842" spans="3:6" ht="14.1" customHeight="1" x14ac:dyDescent="0.2">
      <c r="C842" s="46"/>
      <c r="D842" s="47"/>
      <c r="E842" s="48"/>
      <c r="F842" s="49"/>
    </row>
    <row r="843" spans="3:6" ht="14.1" customHeight="1" x14ac:dyDescent="0.2">
      <c r="C843" s="46"/>
      <c r="D843" s="47"/>
      <c r="E843" s="48"/>
      <c r="F843" s="49"/>
    </row>
    <row r="844" spans="3:6" ht="14.1" customHeight="1" x14ac:dyDescent="0.2">
      <c r="C844" s="46"/>
      <c r="D844" s="47"/>
      <c r="E844" s="48"/>
      <c r="F844" s="49"/>
    </row>
    <row r="845" spans="3:6" ht="14.1" customHeight="1" x14ac:dyDescent="0.2">
      <c r="C845" s="46"/>
      <c r="D845" s="47"/>
      <c r="E845" s="48"/>
      <c r="F845" s="49"/>
    </row>
    <row r="846" spans="3:6" ht="14.1" customHeight="1" x14ac:dyDescent="0.2">
      <c r="C846" s="46"/>
      <c r="D846" s="47"/>
      <c r="E846" s="48"/>
      <c r="F846" s="49"/>
    </row>
    <row r="847" spans="3:6" ht="14.1" customHeight="1" x14ac:dyDescent="0.2">
      <c r="C847" s="46"/>
      <c r="D847" s="47"/>
      <c r="E847" s="48"/>
      <c r="F847" s="49"/>
    </row>
    <row r="848" spans="3:6" ht="14.1" customHeight="1" x14ac:dyDescent="0.2">
      <c r="C848" s="46"/>
      <c r="D848" s="47"/>
      <c r="E848" s="48"/>
      <c r="F848" s="49"/>
    </row>
    <row r="849" spans="3:6" ht="14.1" customHeight="1" x14ac:dyDescent="0.2">
      <c r="C849" s="46"/>
      <c r="D849" s="47"/>
      <c r="E849" s="48"/>
      <c r="F849" s="49"/>
    </row>
    <row r="850" spans="3:6" ht="14.1" customHeight="1" x14ac:dyDescent="0.2">
      <c r="C850" s="46"/>
      <c r="D850" s="47"/>
      <c r="E850" s="48"/>
      <c r="F850" s="49"/>
    </row>
    <row r="851" spans="3:6" ht="14.1" customHeight="1" x14ac:dyDescent="0.2">
      <c r="C851" s="46"/>
      <c r="D851" s="47"/>
      <c r="E851" s="48"/>
      <c r="F851" s="49"/>
    </row>
    <row r="852" spans="3:6" ht="14.1" customHeight="1" x14ac:dyDescent="0.2">
      <c r="C852" s="46"/>
      <c r="D852" s="47"/>
      <c r="E852" s="48"/>
      <c r="F852" s="49"/>
    </row>
    <row r="853" spans="3:6" ht="14.1" customHeight="1" x14ac:dyDescent="0.2">
      <c r="C853" s="46"/>
      <c r="D853" s="47"/>
      <c r="E853" s="48"/>
      <c r="F853" s="49"/>
    </row>
    <row r="854" spans="3:6" ht="14.1" customHeight="1" x14ac:dyDescent="0.2">
      <c r="C854" s="46"/>
      <c r="D854" s="47"/>
      <c r="E854" s="48"/>
      <c r="F854" s="49"/>
    </row>
    <row r="855" spans="3:6" ht="14.1" customHeight="1" x14ac:dyDescent="0.2">
      <c r="C855" s="46"/>
      <c r="D855" s="47"/>
      <c r="E855" s="48"/>
      <c r="F855" s="49"/>
    </row>
    <row r="856" spans="3:6" ht="14.1" customHeight="1" x14ac:dyDescent="0.2">
      <c r="C856" s="46"/>
      <c r="D856" s="47"/>
      <c r="E856" s="48"/>
      <c r="F856" s="49"/>
    </row>
    <row r="857" spans="3:6" ht="14.1" customHeight="1" x14ac:dyDescent="0.2">
      <c r="C857" s="46"/>
      <c r="D857" s="47"/>
      <c r="E857" s="48"/>
      <c r="F857" s="49"/>
    </row>
    <row r="858" spans="3:6" ht="14.1" customHeight="1" x14ac:dyDescent="0.2">
      <c r="C858" s="46"/>
      <c r="D858" s="47"/>
      <c r="E858" s="48"/>
      <c r="F858" s="49"/>
    </row>
    <row r="859" spans="3:6" ht="14.1" customHeight="1" x14ac:dyDescent="0.2">
      <c r="C859" s="46"/>
      <c r="D859" s="47"/>
      <c r="E859" s="48"/>
      <c r="F859" s="49"/>
    </row>
    <row r="860" spans="3:6" ht="14.1" customHeight="1" x14ac:dyDescent="0.2">
      <c r="C860" s="46"/>
      <c r="D860" s="47"/>
      <c r="E860" s="48"/>
      <c r="F860" s="49"/>
    </row>
    <row r="861" spans="3:6" ht="14.1" customHeight="1" x14ac:dyDescent="0.2">
      <c r="C861" s="46"/>
      <c r="D861" s="47"/>
      <c r="E861" s="48"/>
      <c r="F861" s="49"/>
    </row>
    <row r="862" spans="3:6" ht="14.1" customHeight="1" x14ac:dyDescent="0.2">
      <c r="C862" s="46"/>
      <c r="D862" s="47"/>
      <c r="E862" s="48"/>
      <c r="F862" s="49"/>
    </row>
    <row r="863" spans="3:6" ht="14.1" customHeight="1" x14ac:dyDescent="0.2">
      <c r="C863" s="46"/>
      <c r="D863" s="47"/>
      <c r="E863" s="48"/>
      <c r="F863" s="49"/>
    </row>
    <row r="864" spans="3:6" ht="14.1" customHeight="1" x14ac:dyDescent="0.2">
      <c r="C864" s="46"/>
      <c r="D864" s="47"/>
      <c r="E864" s="48"/>
      <c r="F864" s="49"/>
    </row>
    <row r="865" spans="3:6" ht="14.1" customHeight="1" x14ac:dyDescent="0.2">
      <c r="C865" s="46"/>
      <c r="D865" s="47"/>
      <c r="E865" s="48"/>
      <c r="F865" s="49"/>
    </row>
    <row r="866" spans="3:6" ht="14.1" customHeight="1" x14ac:dyDescent="0.2">
      <c r="C866" s="46"/>
      <c r="D866" s="47"/>
      <c r="E866" s="48"/>
      <c r="F866" s="49"/>
    </row>
    <row r="867" spans="3:6" ht="14.1" customHeight="1" x14ac:dyDescent="0.2">
      <c r="C867" s="46"/>
      <c r="D867" s="47"/>
      <c r="E867" s="48"/>
      <c r="F867" s="49"/>
    </row>
    <row r="868" spans="3:6" ht="14.1" customHeight="1" x14ac:dyDescent="0.2">
      <c r="C868" s="46"/>
      <c r="D868" s="47"/>
      <c r="E868" s="48"/>
      <c r="F868" s="49"/>
    </row>
    <row r="869" spans="3:6" ht="14.1" customHeight="1" x14ac:dyDescent="0.2">
      <c r="C869" s="46"/>
      <c r="D869" s="47"/>
      <c r="E869" s="48"/>
      <c r="F869" s="49"/>
    </row>
    <row r="870" spans="3:6" ht="14.1" customHeight="1" x14ac:dyDescent="0.2">
      <c r="C870" s="46"/>
      <c r="D870" s="47"/>
      <c r="E870" s="48"/>
      <c r="F870" s="49"/>
    </row>
    <row r="871" spans="3:6" ht="14.1" customHeight="1" x14ac:dyDescent="0.2">
      <c r="C871" s="46"/>
      <c r="D871" s="47"/>
      <c r="E871" s="48"/>
      <c r="F871" s="49"/>
    </row>
    <row r="872" spans="3:6" ht="14.1" customHeight="1" x14ac:dyDescent="0.2">
      <c r="C872" s="46"/>
      <c r="D872" s="47"/>
      <c r="E872" s="48"/>
      <c r="F872" s="49"/>
    </row>
    <row r="873" spans="3:6" ht="14.1" customHeight="1" x14ac:dyDescent="0.2">
      <c r="C873" s="46"/>
      <c r="D873" s="47"/>
      <c r="E873" s="48"/>
      <c r="F873" s="49"/>
    </row>
    <row r="874" spans="3:6" ht="14.1" customHeight="1" x14ac:dyDescent="0.2">
      <c r="C874" s="46"/>
      <c r="D874" s="47"/>
      <c r="E874" s="48"/>
      <c r="F874" s="49"/>
    </row>
    <row r="875" spans="3:6" ht="14.1" customHeight="1" x14ac:dyDescent="0.2">
      <c r="C875" s="46"/>
      <c r="D875" s="47"/>
      <c r="E875" s="48"/>
      <c r="F875" s="49"/>
    </row>
    <row r="876" spans="3:6" ht="14.1" customHeight="1" x14ac:dyDescent="0.2">
      <c r="C876" s="46"/>
      <c r="D876" s="47"/>
      <c r="E876" s="48"/>
      <c r="F876" s="49"/>
    </row>
    <row r="877" spans="3:6" ht="14.1" customHeight="1" x14ac:dyDescent="0.2">
      <c r="C877" s="46"/>
      <c r="D877" s="47"/>
      <c r="E877" s="48"/>
      <c r="F877" s="49"/>
    </row>
    <row r="878" spans="3:6" ht="14.1" customHeight="1" x14ac:dyDescent="0.2">
      <c r="C878" s="46"/>
      <c r="D878" s="47"/>
      <c r="E878" s="48"/>
      <c r="F878" s="49"/>
    </row>
    <row r="879" spans="3:6" ht="14.1" customHeight="1" x14ac:dyDescent="0.2">
      <c r="C879" s="46"/>
      <c r="D879" s="47"/>
      <c r="E879" s="48"/>
      <c r="F879" s="49"/>
    </row>
    <row r="880" spans="3:6" ht="14.1" customHeight="1" x14ac:dyDescent="0.2">
      <c r="C880" s="46"/>
      <c r="D880" s="47"/>
      <c r="E880" s="48"/>
      <c r="F880" s="49"/>
    </row>
    <row r="881" spans="3:6" ht="14.1" customHeight="1" x14ac:dyDescent="0.2">
      <c r="C881" s="46"/>
      <c r="D881" s="47"/>
      <c r="E881" s="48"/>
      <c r="F881" s="49"/>
    </row>
    <row r="882" spans="3:6" ht="14.1" customHeight="1" x14ac:dyDescent="0.2">
      <c r="C882" s="46"/>
      <c r="D882" s="47"/>
      <c r="E882" s="48"/>
      <c r="F882" s="49"/>
    </row>
    <row r="883" spans="3:6" ht="14.1" customHeight="1" x14ac:dyDescent="0.2">
      <c r="C883" s="46"/>
      <c r="D883" s="47"/>
      <c r="E883" s="48"/>
      <c r="F883" s="49"/>
    </row>
    <row r="884" spans="3:6" ht="14.1" customHeight="1" x14ac:dyDescent="0.2">
      <c r="C884" s="46"/>
      <c r="D884" s="47"/>
      <c r="E884" s="48"/>
      <c r="F884" s="49"/>
    </row>
    <row r="885" spans="3:6" ht="14.1" customHeight="1" x14ac:dyDescent="0.2">
      <c r="C885" s="46"/>
      <c r="D885" s="47"/>
      <c r="E885" s="48"/>
      <c r="F885" s="49"/>
    </row>
    <row r="886" spans="3:6" ht="14.1" customHeight="1" x14ac:dyDescent="0.2">
      <c r="C886" s="46"/>
      <c r="D886" s="47"/>
      <c r="E886" s="48"/>
      <c r="F886" s="49"/>
    </row>
    <row r="887" spans="3:6" ht="14.1" customHeight="1" x14ac:dyDescent="0.2">
      <c r="C887" s="46"/>
      <c r="D887" s="47"/>
      <c r="E887" s="48"/>
      <c r="F887" s="49"/>
    </row>
    <row r="888" spans="3:6" ht="14.1" customHeight="1" x14ac:dyDescent="0.2">
      <c r="C888" s="46"/>
      <c r="D888" s="47"/>
      <c r="E888" s="48"/>
      <c r="F888" s="49"/>
    </row>
    <row r="889" spans="3:6" ht="14.1" customHeight="1" x14ac:dyDescent="0.2">
      <c r="C889" s="46"/>
      <c r="D889" s="47"/>
      <c r="E889" s="48"/>
      <c r="F889" s="49"/>
    </row>
    <row r="890" spans="3:6" ht="14.1" customHeight="1" x14ac:dyDescent="0.2">
      <c r="C890" s="46"/>
      <c r="D890" s="47"/>
      <c r="E890" s="48"/>
      <c r="F890" s="49"/>
    </row>
    <row r="891" spans="3:6" ht="14.1" customHeight="1" x14ac:dyDescent="0.2">
      <c r="C891" s="46"/>
      <c r="D891" s="47"/>
      <c r="E891" s="48"/>
      <c r="F891" s="49"/>
    </row>
    <row r="892" spans="3:6" ht="14.1" customHeight="1" x14ac:dyDescent="0.2">
      <c r="C892" s="46"/>
      <c r="D892" s="47"/>
      <c r="E892" s="48"/>
      <c r="F892" s="49"/>
    </row>
    <row r="893" spans="3:6" ht="14.1" customHeight="1" x14ac:dyDescent="0.2">
      <c r="C893" s="46"/>
      <c r="D893" s="47"/>
      <c r="E893" s="48"/>
      <c r="F893" s="49"/>
    </row>
    <row r="894" spans="3:6" ht="14.1" customHeight="1" x14ac:dyDescent="0.2">
      <c r="C894" s="46"/>
      <c r="D894" s="47"/>
      <c r="E894" s="48"/>
      <c r="F894" s="49"/>
    </row>
    <row r="895" spans="3:6" ht="14.1" customHeight="1" x14ac:dyDescent="0.2">
      <c r="C895" s="46"/>
      <c r="D895" s="47"/>
      <c r="E895" s="48"/>
      <c r="F895" s="49"/>
    </row>
    <row r="896" spans="3:6" ht="14.1" customHeight="1" x14ac:dyDescent="0.2">
      <c r="C896" s="46"/>
      <c r="D896" s="47"/>
      <c r="E896" s="48"/>
      <c r="F896" s="49"/>
    </row>
    <row r="897" spans="3:6" ht="14.1" customHeight="1" x14ac:dyDescent="0.2">
      <c r="C897" s="46"/>
      <c r="D897" s="47"/>
      <c r="E897" s="48"/>
      <c r="F897" s="49"/>
    </row>
    <row r="898" spans="3:6" ht="14.1" customHeight="1" x14ac:dyDescent="0.2">
      <c r="C898" s="46"/>
      <c r="D898" s="47"/>
      <c r="E898" s="48"/>
      <c r="F898" s="49"/>
    </row>
    <row r="899" spans="3:6" ht="14.1" customHeight="1" x14ac:dyDescent="0.2">
      <c r="C899" s="46"/>
      <c r="D899" s="47"/>
      <c r="E899" s="48"/>
      <c r="F899" s="49"/>
    </row>
    <row r="900" spans="3:6" ht="14.1" customHeight="1" x14ac:dyDescent="0.2">
      <c r="C900" s="46"/>
      <c r="D900" s="47"/>
      <c r="E900" s="48"/>
      <c r="F900" s="49"/>
    </row>
    <row r="901" spans="3:6" ht="14.1" customHeight="1" x14ac:dyDescent="0.2">
      <c r="C901" s="46"/>
      <c r="D901" s="47"/>
      <c r="E901" s="48"/>
      <c r="F901" s="49"/>
    </row>
    <row r="902" spans="3:6" ht="14.1" customHeight="1" x14ac:dyDescent="0.2">
      <c r="C902" s="46"/>
      <c r="D902" s="47"/>
      <c r="E902" s="48"/>
      <c r="F902" s="49"/>
    </row>
    <row r="903" spans="3:6" ht="14.1" customHeight="1" x14ac:dyDescent="0.2">
      <c r="C903" s="46"/>
      <c r="D903" s="47"/>
      <c r="E903" s="48"/>
      <c r="F903" s="49"/>
    </row>
    <row r="904" spans="3:6" ht="14.1" customHeight="1" x14ac:dyDescent="0.2">
      <c r="C904" s="46"/>
      <c r="D904" s="47"/>
      <c r="E904" s="48"/>
      <c r="F904" s="49"/>
    </row>
    <row r="905" spans="3:6" ht="14.1" customHeight="1" x14ac:dyDescent="0.2">
      <c r="C905" s="46"/>
      <c r="D905" s="47"/>
      <c r="E905" s="48"/>
      <c r="F905" s="49"/>
    </row>
    <row r="906" spans="3:6" ht="14.1" customHeight="1" x14ac:dyDescent="0.2">
      <c r="C906" s="46"/>
      <c r="D906" s="47"/>
      <c r="E906" s="48"/>
      <c r="F906" s="49"/>
    </row>
    <row r="907" spans="3:6" ht="14.1" customHeight="1" x14ac:dyDescent="0.2">
      <c r="C907" s="46"/>
      <c r="D907" s="47"/>
      <c r="E907" s="48"/>
      <c r="F907" s="49"/>
    </row>
    <row r="908" spans="3:6" ht="14.1" customHeight="1" x14ac:dyDescent="0.2">
      <c r="C908" s="46"/>
      <c r="D908" s="47"/>
      <c r="E908" s="48"/>
      <c r="F908" s="49"/>
    </row>
    <row r="909" spans="3:6" ht="14.1" customHeight="1" x14ac:dyDescent="0.2">
      <c r="C909" s="46"/>
      <c r="D909" s="47"/>
      <c r="E909" s="48"/>
      <c r="F909" s="49"/>
    </row>
    <row r="910" spans="3:6" ht="14.1" customHeight="1" x14ac:dyDescent="0.2">
      <c r="C910" s="46"/>
      <c r="D910" s="47"/>
      <c r="E910" s="48"/>
      <c r="F910" s="49"/>
    </row>
    <row r="911" spans="3:6" ht="14.1" customHeight="1" x14ac:dyDescent="0.2">
      <c r="C911" s="46"/>
      <c r="D911" s="47"/>
      <c r="E911" s="48"/>
      <c r="F911" s="49"/>
    </row>
    <row r="912" spans="3:6" ht="14.1" customHeight="1" x14ac:dyDescent="0.2">
      <c r="C912" s="46"/>
      <c r="D912" s="47"/>
      <c r="E912" s="48"/>
      <c r="F912" s="49"/>
    </row>
    <row r="913" spans="3:6" ht="14.1" customHeight="1" x14ac:dyDescent="0.2">
      <c r="C913" s="46"/>
      <c r="D913" s="47"/>
      <c r="E913" s="48"/>
      <c r="F913" s="49"/>
    </row>
    <row r="914" spans="3:6" ht="14.1" customHeight="1" x14ac:dyDescent="0.2">
      <c r="C914" s="46"/>
      <c r="D914" s="47"/>
      <c r="E914" s="48"/>
      <c r="F914" s="49"/>
    </row>
    <row r="915" spans="3:6" ht="14.1" customHeight="1" x14ac:dyDescent="0.2">
      <c r="C915" s="46"/>
      <c r="D915" s="47"/>
      <c r="E915" s="48"/>
      <c r="F915" s="49"/>
    </row>
    <row r="916" spans="3:6" ht="14.1" customHeight="1" x14ac:dyDescent="0.2">
      <c r="C916" s="46"/>
      <c r="D916" s="47"/>
      <c r="E916" s="48"/>
      <c r="F916" s="49"/>
    </row>
    <row r="917" spans="3:6" ht="14.1" customHeight="1" x14ac:dyDescent="0.2">
      <c r="C917" s="46"/>
      <c r="D917" s="47"/>
      <c r="E917" s="48"/>
      <c r="F917" s="49"/>
    </row>
    <row r="918" spans="3:6" ht="14.1" customHeight="1" x14ac:dyDescent="0.2">
      <c r="C918" s="46"/>
      <c r="D918" s="47"/>
      <c r="E918" s="48"/>
      <c r="F918" s="49"/>
    </row>
    <row r="919" spans="3:6" ht="14.1" customHeight="1" x14ac:dyDescent="0.2">
      <c r="C919" s="46"/>
      <c r="D919" s="47"/>
      <c r="E919" s="48"/>
      <c r="F919" s="49"/>
    </row>
    <row r="920" spans="3:6" ht="14.1" customHeight="1" x14ac:dyDescent="0.2">
      <c r="C920" s="46"/>
      <c r="D920" s="47"/>
      <c r="E920" s="48"/>
      <c r="F920" s="49"/>
    </row>
    <row r="921" spans="3:6" ht="14.1" customHeight="1" x14ac:dyDescent="0.2">
      <c r="C921" s="46"/>
      <c r="D921" s="47"/>
      <c r="E921" s="48"/>
      <c r="F921" s="49"/>
    </row>
    <row r="922" spans="3:6" ht="14.1" customHeight="1" x14ac:dyDescent="0.2">
      <c r="C922" s="46"/>
      <c r="D922" s="47"/>
      <c r="E922" s="48"/>
      <c r="F922" s="49"/>
    </row>
    <row r="923" spans="3:6" ht="14.1" customHeight="1" x14ac:dyDescent="0.2">
      <c r="C923" s="46"/>
      <c r="D923" s="47"/>
      <c r="E923" s="48"/>
      <c r="F923" s="49"/>
    </row>
    <row r="924" spans="3:6" ht="14.1" customHeight="1" x14ac:dyDescent="0.2">
      <c r="C924" s="46"/>
      <c r="D924" s="47"/>
      <c r="E924" s="48"/>
      <c r="F924" s="49"/>
    </row>
    <row r="925" spans="3:6" ht="14.1" customHeight="1" x14ac:dyDescent="0.2">
      <c r="C925" s="46"/>
      <c r="D925" s="47"/>
      <c r="E925" s="48"/>
      <c r="F925" s="49"/>
    </row>
    <row r="926" spans="3:6" ht="14.1" customHeight="1" x14ac:dyDescent="0.2">
      <c r="C926" s="46"/>
      <c r="D926" s="47"/>
      <c r="E926" s="48"/>
      <c r="F926" s="49"/>
    </row>
    <row r="927" spans="3:6" ht="14.1" customHeight="1" x14ac:dyDescent="0.2">
      <c r="C927" s="46"/>
      <c r="D927" s="47"/>
      <c r="E927" s="48"/>
      <c r="F927" s="49"/>
    </row>
    <row r="928" spans="3:6" ht="14.1" customHeight="1" x14ac:dyDescent="0.2">
      <c r="C928" s="46"/>
      <c r="D928" s="47"/>
      <c r="E928" s="48"/>
      <c r="F928" s="49"/>
    </row>
    <row r="929" spans="3:6" ht="14.1" customHeight="1" x14ac:dyDescent="0.2">
      <c r="C929" s="46"/>
      <c r="D929" s="47"/>
      <c r="E929" s="48"/>
      <c r="F929" s="49"/>
    </row>
    <row r="930" spans="3:6" ht="14.1" customHeight="1" x14ac:dyDescent="0.2">
      <c r="C930" s="46"/>
      <c r="D930" s="47"/>
      <c r="E930" s="48"/>
      <c r="F930" s="49"/>
    </row>
    <row r="931" spans="3:6" ht="14.1" customHeight="1" x14ac:dyDescent="0.2">
      <c r="C931" s="46"/>
      <c r="D931" s="47"/>
      <c r="E931" s="48"/>
      <c r="F931" s="49"/>
    </row>
    <row r="932" spans="3:6" ht="14.1" customHeight="1" x14ac:dyDescent="0.2">
      <c r="C932" s="46"/>
      <c r="D932" s="47"/>
      <c r="E932" s="48"/>
      <c r="F932" s="49"/>
    </row>
    <row r="933" spans="3:6" ht="14.1" customHeight="1" x14ac:dyDescent="0.2">
      <c r="C933" s="46"/>
      <c r="D933" s="47"/>
      <c r="E933" s="48"/>
      <c r="F933" s="49"/>
    </row>
    <row r="934" spans="3:6" ht="14.1" customHeight="1" x14ac:dyDescent="0.2">
      <c r="C934" s="46"/>
      <c r="D934" s="47"/>
      <c r="E934" s="48"/>
      <c r="F934" s="49"/>
    </row>
    <row r="935" spans="3:6" ht="14.1" customHeight="1" x14ac:dyDescent="0.2">
      <c r="C935" s="46"/>
      <c r="D935" s="47"/>
      <c r="E935" s="48"/>
      <c r="F935" s="49"/>
    </row>
    <row r="936" spans="3:6" ht="14.1" customHeight="1" x14ac:dyDescent="0.2">
      <c r="C936" s="46"/>
      <c r="D936" s="47"/>
      <c r="E936" s="48"/>
      <c r="F936" s="49"/>
    </row>
    <row r="937" spans="3:6" ht="14.1" customHeight="1" x14ac:dyDescent="0.2">
      <c r="C937" s="46"/>
      <c r="D937" s="47"/>
      <c r="E937" s="48"/>
      <c r="F937" s="49"/>
    </row>
    <row r="938" spans="3:6" ht="14.1" customHeight="1" x14ac:dyDescent="0.2">
      <c r="C938" s="46"/>
      <c r="D938" s="47"/>
      <c r="E938" s="48"/>
      <c r="F938" s="49"/>
    </row>
    <row r="939" spans="3:6" ht="14.1" customHeight="1" x14ac:dyDescent="0.2">
      <c r="C939" s="46"/>
      <c r="D939" s="47"/>
      <c r="E939" s="48"/>
      <c r="F939" s="49"/>
    </row>
    <row r="940" spans="3:6" ht="14.1" customHeight="1" x14ac:dyDescent="0.2">
      <c r="C940" s="46"/>
      <c r="D940" s="47"/>
      <c r="E940" s="48"/>
      <c r="F940" s="49"/>
    </row>
    <row r="941" spans="3:6" ht="14.1" customHeight="1" x14ac:dyDescent="0.2">
      <c r="C941" s="46"/>
      <c r="D941" s="47"/>
      <c r="E941" s="48"/>
      <c r="F941" s="49"/>
    </row>
    <row r="942" spans="3:6" ht="14.1" customHeight="1" x14ac:dyDescent="0.2">
      <c r="C942" s="46"/>
      <c r="D942" s="47"/>
      <c r="E942" s="48"/>
      <c r="F942" s="49"/>
    </row>
    <row r="943" spans="3:6" ht="14.1" customHeight="1" x14ac:dyDescent="0.2">
      <c r="C943" s="46"/>
      <c r="D943" s="47"/>
      <c r="E943" s="48"/>
      <c r="F943" s="49"/>
    </row>
    <row r="944" spans="3:6" ht="14.1" customHeight="1" x14ac:dyDescent="0.2">
      <c r="C944" s="46"/>
      <c r="D944" s="47"/>
      <c r="E944" s="48"/>
      <c r="F944" s="49"/>
    </row>
    <row r="945" spans="3:6" ht="14.1" customHeight="1" x14ac:dyDescent="0.2">
      <c r="C945" s="46"/>
      <c r="D945" s="47"/>
      <c r="E945" s="48"/>
      <c r="F945" s="49"/>
    </row>
    <row r="946" spans="3:6" ht="14.1" customHeight="1" x14ac:dyDescent="0.2">
      <c r="C946" s="46"/>
      <c r="D946" s="47"/>
      <c r="E946" s="48"/>
      <c r="F946" s="49"/>
    </row>
    <row r="947" spans="3:6" ht="14.1" customHeight="1" x14ac:dyDescent="0.2">
      <c r="C947" s="46"/>
      <c r="D947" s="47"/>
      <c r="E947" s="48"/>
      <c r="F947" s="49"/>
    </row>
    <row r="948" spans="3:6" ht="14.1" customHeight="1" x14ac:dyDescent="0.2">
      <c r="C948" s="46"/>
      <c r="D948" s="47"/>
      <c r="E948" s="48"/>
      <c r="F948" s="49"/>
    </row>
    <row r="949" spans="3:6" ht="14.1" customHeight="1" x14ac:dyDescent="0.2">
      <c r="C949" s="46"/>
      <c r="D949" s="47"/>
      <c r="E949" s="48"/>
      <c r="F949" s="49"/>
    </row>
    <row r="950" spans="3:6" ht="14.1" customHeight="1" x14ac:dyDescent="0.2">
      <c r="C950" s="46"/>
      <c r="D950" s="47"/>
      <c r="E950" s="48"/>
      <c r="F950" s="49"/>
    </row>
    <row r="951" spans="3:6" ht="14.1" customHeight="1" x14ac:dyDescent="0.2">
      <c r="C951" s="46"/>
      <c r="D951" s="47"/>
      <c r="E951" s="48"/>
      <c r="F951" s="49"/>
    </row>
    <row r="952" spans="3:6" ht="14.1" customHeight="1" x14ac:dyDescent="0.2">
      <c r="C952" s="46"/>
      <c r="D952" s="47"/>
      <c r="E952" s="48"/>
      <c r="F952" s="49"/>
    </row>
    <row r="953" spans="3:6" ht="14.1" customHeight="1" x14ac:dyDescent="0.2">
      <c r="C953" s="46"/>
      <c r="D953" s="47"/>
      <c r="E953" s="48"/>
      <c r="F953" s="49"/>
    </row>
    <row r="954" spans="3:6" ht="14.1" customHeight="1" x14ac:dyDescent="0.2">
      <c r="C954" s="46"/>
      <c r="D954" s="47"/>
      <c r="E954" s="48"/>
      <c r="F954" s="49"/>
    </row>
    <row r="955" spans="3:6" ht="14.1" customHeight="1" x14ac:dyDescent="0.2">
      <c r="C955" s="46"/>
      <c r="D955" s="47"/>
      <c r="E955" s="48"/>
      <c r="F955" s="49"/>
    </row>
    <row r="956" spans="3:6" ht="14.1" customHeight="1" x14ac:dyDescent="0.2">
      <c r="C956" s="46"/>
      <c r="D956" s="47"/>
      <c r="E956" s="48"/>
      <c r="F956" s="49"/>
    </row>
    <row r="957" spans="3:6" ht="14.1" customHeight="1" x14ac:dyDescent="0.2">
      <c r="C957" s="46"/>
      <c r="D957" s="47"/>
      <c r="E957" s="48"/>
      <c r="F957" s="49"/>
    </row>
    <row r="958" spans="3:6" ht="14.1" customHeight="1" x14ac:dyDescent="0.2">
      <c r="C958" s="46"/>
      <c r="D958" s="47"/>
      <c r="E958" s="48"/>
      <c r="F958" s="49"/>
    </row>
    <row r="959" spans="3:6" ht="14.1" customHeight="1" x14ac:dyDescent="0.2">
      <c r="C959" s="46"/>
      <c r="D959" s="47"/>
      <c r="E959" s="48"/>
      <c r="F959" s="49"/>
    </row>
    <row r="960" spans="3:6" ht="14.1" customHeight="1" x14ac:dyDescent="0.2">
      <c r="C960" s="46"/>
      <c r="D960" s="47"/>
      <c r="E960" s="48"/>
      <c r="F960" s="49"/>
    </row>
    <row r="961" spans="3:6" ht="14.1" customHeight="1" x14ac:dyDescent="0.2">
      <c r="C961" s="46"/>
      <c r="D961" s="47"/>
      <c r="E961" s="48"/>
      <c r="F961" s="49"/>
    </row>
    <row r="962" spans="3:6" ht="14.1" customHeight="1" x14ac:dyDescent="0.2">
      <c r="C962" s="46"/>
      <c r="D962" s="47"/>
      <c r="E962" s="48"/>
      <c r="F962" s="49"/>
    </row>
    <row r="963" spans="3:6" ht="14.1" customHeight="1" x14ac:dyDescent="0.2">
      <c r="C963" s="46"/>
      <c r="D963" s="47"/>
      <c r="E963" s="48"/>
      <c r="F963" s="49"/>
    </row>
    <row r="964" spans="3:6" ht="14.1" customHeight="1" x14ac:dyDescent="0.2">
      <c r="C964" s="46"/>
      <c r="D964" s="47"/>
      <c r="E964" s="48"/>
      <c r="F964" s="49"/>
    </row>
    <row r="965" spans="3:6" ht="14.1" customHeight="1" x14ac:dyDescent="0.2">
      <c r="C965" s="46"/>
      <c r="D965" s="47"/>
      <c r="E965" s="48"/>
      <c r="F965" s="49"/>
    </row>
    <row r="966" spans="3:6" ht="14.1" customHeight="1" x14ac:dyDescent="0.2">
      <c r="C966" s="46"/>
      <c r="D966" s="47"/>
      <c r="E966" s="48"/>
      <c r="F966" s="49"/>
    </row>
    <row r="967" spans="3:6" ht="14.1" customHeight="1" x14ac:dyDescent="0.2">
      <c r="C967" s="46"/>
      <c r="D967" s="47"/>
      <c r="E967" s="48"/>
      <c r="F967" s="49"/>
    </row>
    <row r="968" spans="3:6" ht="14.1" customHeight="1" x14ac:dyDescent="0.2">
      <c r="C968" s="46"/>
      <c r="D968" s="47"/>
      <c r="E968" s="48"/>
      <c r="F968" s="49"/>
    </row>
    <row r="969" spans="3:6" ht="14.1" customHeight="1" x14ac:dyDescent="0.2">
      <c r="C969" s="46"/>
      <c r="D969" s="47"/>
      <c r="E969" s="48"/>
      <c r="F969" s="49"/>
    </row>
    <row r="970" spans="3:6" ht="14.1" customHeight="1" x14ac:dyDescent="0.2">
      <c r="C970" s="46"/>
      <c r="D970" s="47"/>
      <c r="E970" s="48"/>
      <c r="F970" s="49"/>
    </row>
    <row r="971" spans="3:6" ht="14.1" customHeight="1" x14ac:dyDescent="0.2">
      <c r="C971" s="46"/>
      <c r="D971" s="47"/>
      <c r="E971" s="48"/>
      <c r="F971" s="49"/>
    </row>
    <row r="972" spans="3:6" ht="14.1" customHeight="1" x14ac:dyDescent="0.2">
      <c r="C972" s="46"/>
      <c r="D972" s="47"/>
      <c r="E972" s="48"/>
      <c r="F972" s="49"/>
    </row>
    <row r="973" spans="3:6" ht="14.1" customHeight="1" x14ac:dyDescent="0.2">
      <c r="C973" s="46"/>
      <c r="D973" s="47"/>
      <c r="E973" s="48"/>
      <c r="F973" s="49"/>
    </row>
    <row r="974" spans="3:6" ht="14.1" customHeight="1" x14ac:dyDescent="0.2">
      <c r="C974" s="46"/>
      <c r="D974" s="47"/>
      <c r="E974" s="48"/>
      <c r="F974" s="49"/>
    </row>
    <row r="975" spans="3:6" ht="14.1" customHeight="1" x14ac:dyDescent="0.2">
      <c r="C975" s="46"/>
      <c r="D975" s="47"/>
      <c r="E975" s="48"/>
      <c r="F975" s="49"/>
    </row>
    <row r="976" spans="3:6" ht="14.1" customHeight="1" x14ac:dyDescent="0.2">
      <c r="C976" s="46"/>
      <c r="D976" s="47"/>
      <c r="E976" s="48"/>
      <c r="F976" s="49"/>
    </row>
    <row r="977" spans="3:6" ht="14.1" customHeight="1" x14ac:dyDescent="0.2">
      <c r="C977" s="46"/>
      <c r="D977" s="47"/>
      <c r="E977" s="48"/>
      <c r="F977" s="49"/>
    </row>
    <row r="978" spans="3:6" ht="14.1" customHeight="1" x14ac:dyDescent="0.2">
      <c r="C978" s="46"/>
      <c r="D978" s="47"/>
      <c r="E978" s="48"/>
      <c r="F978" s="49"/>
    </row>
    <row r="979" spans="3:6" ht="14.1" customHeight="1" x14ac:dyDescent="0.2">
      <c r="C979" s="46"/>
      <c r="D979" s="47"/>
      <c r="E979" s="48"/>
      <c r="F979" s="49"/>
    </row>
    <row r="980" spans="3:6" ht="14.1" customHeight="1" x14ac:dyDescent="0.2">
      <c r="C980" s="46"/>
      <c r="D980" s="47"/>
      <c r="E980" s="48"/>
      <c r="F980" s="49"/>
    </row>
    <row r="981" spans="3:6" ht="14.1" customHeight="1" x14ac:dyDescent="0.2">
      <c r="C981" s="46"/>
      <c r="D981" s="47"/>
      <c r="E981" s="48"/>
      <c r="F981" s="49"/>
    </row>
    <row r="982" spans="3:6" ht="14.1" customHeight="1" x14ac:dyDescent="0.2">
      <c r="C982" s="46"/>
      <c r="D982" s="47"/>
      <c r="E982" s="48"/>
      <c r="F982" s="49"/>
    </row>
    <row r="983" spans="3:6" ht="14.1" customHeight="1" x14ac:dyDescent="0.2">
      <c r="C983" s="46"/>
      <c r="D983" s="47"/>
      <c r="E983" s="48"/>
      <c r="F983" s="49"/>
    </row>
    <row r="984" spans="3:6" ht="14.1" customHeight="1" x14ac:dyDescent="0.2">
      <c r="C984" s="46"/>
      <c r="D984" s="47"/>
      <c r="E984" s="48"/>
      <c r="F984" s="49"/>
    </row>
    <row r="985" spans="3:6" ht="14.1" customHeight="1" x14ac:dyDescent="0.2">
      <c r="C985" s="46"/>
      <c r="D985" s="47"/>
      <c r="E985" s="48"/>
      <c r="F985" s="49"/>
    </row>
    <row r="986" spans="3:6" ht="14.1" customHeight="1" x14ac:dyDescent="0.2">
      <c r="C986" s="46"/>
      <c r="D986" s="47"/>
      <c r="E986" s="48"/>
      <c r="F986" s="49"/>
    </row>
    <row r="987" spans="3:6" ht="14.1" customHeight="1" x14ac:dyDescent="0.2">
      <c r="C987" s="46"/>
      <c r="D987" s="47"/>
      <c r="E987" s="48"/>
      <c r="F987" s="49"/>
    </row>
    <row r="988" spans="3:6" ht="14.1" customHeight="1" x14ac:dyDescent="0.2">
      <c r="C988" s="46"/>
      <c r="D988" s="47"/>
      <c r="E988" s="48"/>
      <c r="F988" s="49"/>
    </row>
    <row r="989" spans="3:6" ht="14.1" customHeight="1" x14ac:dyDescent="0.2">
      <c r="C989" s="46"/>
      <c r="D989" s="47"/>
      <c r="E989" s="48"/>
      <c r="F989" s="49"/>
    </row>
    <row r="990" spans="3:6" ht="14.1" customHeight="1" x14ac:dyDescent="0.2">
      <c r="C990" s="46"/>
      <c r="D990" s="47"/>
      <c r="E990" s="48"/>
      <c r="F990" s="49"/>
    </row>
    <row r="991" spans="3:6" ht="14.1" customHeight="1" x14ac:dyDescent="0.2">
      <c r="C991" s="46"/>
      <c r="D991" s="47"/>
      <c r="E991" s="48"/>
      <c r="F991" s="49"/>
    </row>
    <row r="992" spans="3:6" ht="14.1" customHeight="1" x14ac:dyDescent="0.2">
      <c r="C992" s="46"/>
      <c r="D992" s="47"/>
      <c r="E992" s="48"/>
      <c r="F992" s="49"/>
    </row>
    <row r="993" spans="3:6" ht="14.1" customHeight="1" x14ac:dyDescent="0.2">
      <c r="C993" s="46"/>
      <c r="D993" s="47"/>
      <c r="E993" s="48"/>
      <c r="F993" s="49"/>
    </row>
    <row r="994" spans="3:6" ht="14.1" customHeight="1" x14ac:dyDescent="0.2">
      <c r="C994" s="46"/>
      <c r="D994" s="47"/>
      <c r="E994" s="48"/>
      <c r="F994" s="49"/>
    </row>
    <row r="995" spans="3:6" ht="14.1" customHeight="1" x14ac:dyDescent="0.2">
      <c r="C995" s="46"/>
      <c r="D995" s="47"/>
      <c r="E995" s="48"/>
      <c r="F995" s="49"/>
    </row>
    <row r="996" spans="3:6" ht="14.1" customHeight="1" x14ac:dyDescent="0.2">
      <c r="C996" s="46"/>
      <c r="D996" s="47"/>
      <c r="E996" s="48"/>
      <c r="F996" s="49"/>
    </row>
    <row r="997" spans="3:6" ht="14.1" customHeight="1" x14ac:dyDescent="0.2">
      <c r="C997" s="46"/>
      <c r="D997" s="47"/>
      <c r="E997" s="48"/>
      <c r="F997" s="49"/>
    </row>
    <row r="998" spans="3:6" ht="14.1" customHeight="1" x14ac:dyDescent="0.2">
      <c r="C998" s="46"/>
      <c r="D998" s="47"/>
      <c r="E998" s="48"/>
      <c r="F998" s="49"/>
    </row>
    <row r="999" spans="3:6" ht="14.1" customHeight="1" x14ac:dyDescent="0.2">
      <c r="C999" s="46"/>
      <c r="D999" s="47"/>
      <c r="E999" s="48"/>
      <c r="F999" s="49"/>
    </row>
    <row r="1000" spans="3:6" ht="14.1" customHeight="1" x14ac:dyDescent="0.2">
      <c r="C1000" s="46"/>
      <c r="D1000" s="47"/>
      <c r="E1000" s="48"/>
      <c r="F1000" s="49"/>
    </row>
    <row r="1001" spans="3:6" ht="14.1" customHeight="1" x14ac:dyDescent="0.2">
      <c r="C1001" s="46"/>
      <c r="D1001" s="47"/>
      <c r="E1001" s="48"/>
      <c r="F1001" s="49"/>
    </row>
    <row r="1002" spans="3:6" ht="14.1" customHeight="1" x14ac:dyDescent="0.2">
      <c r="C1002" s="46"/>
      <c r="D1002" s="47"/>
      <c r="E1002" s="48"/>
      <c r="F1002" s="49"/>
    </row>
    <row r="1003" spans="3:6" ht="14.1" customHeight="1" x14ac:dyDescent="0.2">
      <c r="C1003" s="46"/>
      <c r="D1003" s="47"/>
      <c r="E1003" s="48"/>
      <c r="F1003" s="49"/>
    </row>
    <row r="1004" spans="3:6" ht="14.1" customHeight="1" x14ac:dyDescent="0.2">
      <c r="C1004" s="46"/>
      <c r="D1004" s="47"/>
      <c r="E1004" s="48"/>
      <c r="F1004" s="49"/>
    </row>
    <row r="1005" spans="3:6" ht="14.1" customHeight="1" x14ac:dyDescent="0.2">
      <c r="C1005" s="46"/>
      <c r="D1005" s="47"/>
      <c r="E1005" s="48"/>
      <c r="F1005" s="49"/>
    </row>
    <row r="1006" spans="3:6" ht="14.1" customHeight="1" x14ac:dyDescent="0.2">
      <c r="C1006" s="46"/>
      <c r="D1006" s="47"/>
      <c r="E1006" s="48"/>
      <c r="F1006" s="49"/>
    </row>
    <row r="1007" spans="3:6" ht="14.1" customHeight="1" x14ac:dyDescent="0.2">
      <c r="C1007" s="46"/>
      <c r="D1007" s="47"/>
      <c r="E1007" s="48"/>
      <c r="F1007" s="49"/>
    </row>
    <row r="1008" spans="3:6" ht="14.1" customHeight="1" x14ac:dyDescent="0.2">
      <c r="C1008" s="46"/>
      <c r="D1008" s="47"/>
      <c r="E1008" s="48"/>
      <c r="F1008" s="49"/>
    </row>
    <row r="1009" spans="3:6" ht="14.1" customHeight="1" x14ac:dyDescent="0.2">
      <c r="C1009" s="46"/>
      <c r="D1009" s="47"/>
      <c r="E1009" s="48"/>
      <c r="F1009" s="49"/>
    </row>
    <row r="1010" spans="3:6" ht="14.1" customHeight="1" x14ac:dyDescent="0.2">
      <c r="C1010" s="46"/>
      <c r="D1010" s="47"/>
      <c r="E1010" s="48"/>
      <c r="F1010" s="49"/>
    </row>
    <row r="1011" spans="3:6" ht="14.1" customHeight="1" x14ac:dyDescent="0.2">
      <c r="C1011" s="46"/>
      <c r="D1011" s="47"/>
      <c r="E1011" s="48"/>
      <c r="F1011" s="49"/>
    </row>
    <row r="1012" spans="3:6" ht="14.1" customHeight="1" x14ac:dyDescent="0.2">
      <c r="C1012" s="46"/>
      <c r="D1012" s="47"/>
      <c r="E1012" s="48"/>
      <c r="F1012" s="49"/>
    </row>
    <row r="1013" spans="3:6" ht="14.1" customHeight="1" x14ac:dyDescent="0.2">
      <c r="C1013" s="46"/>
      <c r="D1013" s="47"/>
      <c r="E1013" s="48"/>
      <c r="F1013" s="49"/>
    </row>
    <row r="1014" spans="3:6" ht="14.1" customHeight="1" x14ac:dyDescent="0.2">
      <c r="C1014" s="46"/>
      <c r="D1014" s="47"/>
      <c r="E1014" s="48"/>
      <c r="F1014" s="49"/>
    </row>
    <row r="1015" spans="3:6" ht="14.1" customHeight="1" x14ac:dyDescent="0.2">
      <c r="C1015" s="46"/>
      <c r="D1015" s="47"/>
      <c r="E1015" s="48"/>
      <c r="F1015" s="49"/>
    </row>
    <row r="1016" spans="3:6" ht="14.1" customHeight="1" x14ac:dyDescent="0.2">
      <c r="C1016" s="46"/>
      <c r="D1016" s="47"/>
      <c r="E1016" s="48"/>
      <c r="F1016" s="49"/>
    </row>
    <row r="1017" spans="3:6" ht="14.1" customHeight="1" x14ac:dyDescent="0.2">
      <c r="C1017" s="46"/>
      <c r="D1017" s="47"/>
      <c r="E1017" s="48"/>
      <c r="F1017" s="49"/>
    </row>
    <row r="1018" spans="3:6" ht="14.1" customHeight="1" x14ac:dyDescent="0.2">
      <c r="C1018" s="46"/>
      <c r="D1018" s="47"/>
      <c r="E1018" s="48"/>
      <c r="F1018" s="49"/>
    </row>
    <row r="1019" spans="3:6" ht="14.1" customHeight="1" x14ac:dyDescent="0.2">
      <c r="C1019" s="46"/>
      <c r="D1019" s="47"/>
      <c r="E1019" s="48"/>
      <c r="F1019" s="49"/>
    </row>
    <row r="1020" spans="3:6" ht="14.1" customHeight="1" x14ac:dyDescent="0.2">
      <c r="C1020" s="46"/>
      <c r="D1020" s="47"/>
      <c r="E1020" s="48"/>
      <c r="F1020" s="49"/>
    </row>
    <row r="1021" spans="3:6" ht="14.1" customHeight="1" x14ac:dyDescent="0.2">
      <c r="C1021" s="46"/>
      <c r="D1021" s="47"/>
      <c r="E1021" s="48"/>
      <c r="F1021" s="49"/>
    </row>
    <row r="1022" spans="3:6" ht="14.1" customHeight="1" x14ac:dyDescent="0.2">
      <c r="C1022" s="46"/>
      <c r="D1022" s="47"/>
      <c r="E1022" s="48"/>
      <c r="F1022" s="49"/>
    </row>
    <row r="1023" spans="3:6" ht="14.1" customHeight="1" x14ac:dyDescent="0.2">
      <c r="C1023" s="46"/>
      <c r="D1023" s="47"/>
      <c r="E1023" s="48"/>
      <c r="F1023" s="49"/>
    </row>
    <row r="1024" spans="3:6" ht="14.1" customHeight="1" x14ac:dyDescent="0.2">
      <c r="C1024" s="46"/>
      <c r="D1024" s="47"/>
      <c r="E1024" s="48"/>
      <c r="F1024" s="49"/>
    </row>
    <row r="1025" spans="3:6" ht="14.1" customHeight="1" x14ac:dyDescent="0.2">
      <c r="C1025" s="46"/>
      <c r="D1025" s="47"/>
      <c r="E1025" s="48"/>
      <c r="F1025" s="49"/>
    </row>
    <row r="1026" spans="3:6" ht="14.1" customHeight="1" x14ac:dyDescent="0.2">
      <c r="C1026" s="46"/>
      <c r="D1026" s="47"/>
      <c r="E1026" s="48"/>
      <c r="F1026" s="49"/>
    </row>
    <row r="1027" spans="3:6" ht="14.1" customHeight="1" x14ac:dyDescent="0.2">
      <c r="C1027" s="46"/>
      <c r="D1027" s="47"/>
      <c r="E1027" s="48"/>
      <c r="F1027" s="49"/>
    </row>
    <row r="1028" spans="3:6" ht="14.1" customHeight="1" x14ac:dyDescent="0.2">
      <c r="C1028" s="46"/>
      <c r="D1028" s="47"/>
      <c r="E1028" s="48"/>
      <c r="F1028" s="49"/>
    </row>
    <row r="1029" spans="3:6" ht="14.1" customHeight="1" x14ac:dyDescent="0.2">
      <c r="C1029" s="46"/>
      <c r="D1029" s="47"/>
      <c r="E1029" s="48"/>
      <c r="F1029" s="49"/>
    </row>
    <row r="1030" spans="3:6" ht="14.1" customHeight="1" x14ac:dyDescent="0.2">
      <c r="C1030" s="46"/>
      <c r="D1030" s="47"/>
      <c r="E1030" s="48"/>
      <c r="F1030" s="49"/>
    </row>
    <row r="1031" spans="3:6" ht="14.1" customHeight="1" x14ac:dyDescent="0.2">
      <c r="C1031" s="46"/>
      <c r="D1031" s="47"/>
      <c r="E1031" s="48"/>
      <c r="F1031" s="49"/>
    </row>
    <row r="1032" spans="3:6" ht="14.1" customHeight="1" x14ac:dyDescent="0.2">
      <c r="C1032" s="46"/>
      <c r="D1032" s="47"/>
      <c r="E1032" s="48"/>
      <c r="F1032" s="49"/>
    </row>
    <row r="1033" spans="3:6" ht="14.1" customHeight="1" x14ac:dyDescent="0.2">
      <c r="C1033" s="46"/>
      <c r="D1033" s="47"/>
      <c r="E1033" s="48"/>
      <c r="F1033" s="49"/>
    </row>
    <row r="1034" spans="3:6" ht="14.1" customHeight="1" x14ac:dyDescent="0.2">
      <c r="C1034" s="46"/>
      <c r="D1034" s="47"/>
      <c r="E1034" s="48"/>
      <c r="F1034" s="49"/>
    </row>
    <row r="1035" spans="3:6" ht="14.1" customHeight="1" x14ac:dyDescent="0.2">
      <c r="C1035" s="46"/>
      <c r="D1035" s="47"/>
      <c r="E1035" s="48"/>
      <c r="F1035" s="49"/>
    </row>
    <row r="1036" spans="3:6" ht="14.1" customHeight="1" x14ac:dyDescent="0.2">
      <c r="C1036" s="46"/>
      <c r="D1036" s="47"/>
      <c r="E1036" s="48"/>
      <c r="F1036" s="49"/>
    </row>
    <row r="1037" spans="3:6" ht="14.1" customHeight="1" x14ac:dyDescent="0.2">
      <c r="C1037" s="46"/>
      <c r="D1037" s="47"/>
      <c r="E1037" s="48"/>
      <c r="F1037" s="49"/>
    </row>
    <row r="1038" spans="3:6" ht="14.1" customHeight="1" x14ac:dyDescent="0.2">
      <c r="C1038" s="46"/>
      <c r="D1038" s="47"/>
      <c r="E1038" s="48"/>
      <c r="F1038" s="49"/>
    </row>
    <row r="1039" spans="3:6" ht="14.1" customHeight="1" x14ac:dyDescent="0.2">
      <c r="C1039" s="46"/>
      <c r="D1039" s="47"/>
      <c r="E1039" s="48"/>
      <c r="F1039" s="49"/>
    </row>
    <row r="1040" spans="3:6" ht="14.1" customHeight="1" x14ac:dyDescent="0.2">
      <c r="C1040" s="46"/>
      <c r="D1040" s="47"/>
      <c r="E1040" s="48"/>
      <c r="F1040" s="49"/>
    </row>
    <row r="1041" spans="3:6" ht="14.1" customHeight="1" x14ac:dyDescent="0.2">
      <c r="C1041" s="46"/>
      <c r="D1041" s="47"/>
      <c r="E1041" s="48"/>
      <c r="F1041" s="49"/>
    </row>
    <row r="1042" spans="3:6" ht="14.1" customHeight="1" x14ac:dyDescent="0.2">
      <c r="C1042" s="46"/>
      <c r="D1042" s="47"/>
      <c r="E1042" s="48"/>
      <c r="F1042" s="49"/>
    </row>
    <row r="1043" spans="3:6" ht="14.1" customHeight="1" x14ac:dyDescent="0.2">
      <c r="C1043" s="46"/>
      <c r="D1043" s="47"/>
      <c r="E1043" s="48"/>
      <c r="F1043" s="49"/>
    </row>
    <row r="1044" spans="3:6" ht="14.1" customHeight="1" x14ac:dyDescent="0.2">
      <c r="C1044" s="46"/>
      <c r="D1044" s="47"/>
      <c r="E1044" s="48"/>
      <c r="F1044" s="49"/>
    </row>
    <row r="1045" spans="3:6" ht="14.1" customHeight="1" x14ac:dyDescent="0.2">
      <c r="C1045" s="46"/>
      <c r="D1045" s="47"/>
      <c r="E1045" s="48"/>
      <c r="F1045" s="49"/>
    </row>
    <row r="1046" spans="3:6" ht="14.1" customHeight="1" x14ac:dyDescent="0.2">
      <c r="C1046" s="46"/>
      <c r="D1046" s="47"/>
      <c r="E1046" s="48"/>
      <c r="F1046" s="49"/>
    </row>
  </sheetData>
  <mergeCells count="120">
    <mergeCell ref="A2:E2"/>
    <mergeCell ref="A3:E3"/>
    <mergeCell ref="A4:E4"/>
    <mergeCell ref="A5:E5"/>
    <mergeCell ref="A6:E6"/>
    <mergeCell ref="B7:C7"/>
    <mergeCell ref="D7:E7"/>
    <mergeCell ref="A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18:C18"/>
    <mergeCell ref="D18:E18"/>
    <mergeCell ref="B19:C19"/>
    <mergeCell ref="D19:E19"/>
    <mergeCell ref="B20:C20"/>
    <mergeCell ref="D20:E20"/>
    <mergeCell ref="A14:E14"/>
    <mergeCell ref="A15:E15"/>
    <mergeCell ref="B16:C16"/>
    <mergeCell ref="D16:E16"/>
    <mergeCell ref="B17:C17"/>
    <mergeCell ref="D17:E17"/>
    <mergeCell ref="B27:C27"/>
    <mergeCell ref="B28:C28"/>
    <mergeCell ref="A29:D29"/>
    <mergeCell ref="A30:E30"/>
    <mergeCell ref="A31:C31"/>
    <mergeCell ref="B32:C32"/>
    <mergeCell ref="A21:E21"/>
    <mergeCell ref="B22:C22"/>
    <mergeCell ref="B23:C23"/>
    <mergeCell ref="B24:C24"/>
    <mergeCell ref="B25:C25"/>
    <mergeCell ref="B26:C26"/>
    <mergeCell ref="B40:C40"/>
    <mergeCell ref="B41:C41"/>
    <mergeCell ref="B42:C42"/>
    <mergeCell ref="B43:C43"/>
    <mergeCell ref="B44:C44"/>
    <mergeCell ref="A45:C45"/>
    <mergeCell ref="B33:C33"/>
    <mergeCell ref="A34:C34"/>
    <mergeCell ref="A36:C36"/>
    <mergeCell ref="B37:C37"/>
    <mergeCell ref="B38:C38"/>
    <mergeCell ref="B39:C39"/>
    <mergeCell ref="B52:D52"/>
    <mergeCell ref="A53:D53"/>
    <mergeCell ref="A54:E54"/>
    <mergeCell ref="A55:D55"/>
    <mergeCell ref="B56:D56"/>
    <mergeCell ref="B57:D57"/>
    <mergeCell ref="A46:C46"/>
    <mergeCell ref="B47:D47"/>
    <mergeCell ref="B48:D48"/>
    <mergeCell ref="B49:D49"/>
    <mergeCell ref="B50:D50"/>
    <mergeCell ref="B51:D51"/>
    <mergeCell ref="B65:C65"/>
    <mergeCell ref="B66:C66"/>
    <mergeCell ref="B67:C67"/>
    <mergeCell ref="A68:C68"/>
    <mergeCell ref="A70:E70"/>
    <mergeCell ref="B71:C71"/>
    <mergeCell ref="B58:D58"/>
    <mergeCell ref="B59:D59"/>
    <mergeCell ref="A61:E61"/>
    <mergeCell ref="B62:C62"/>
    <mergeCell ref="B63:C63"/>
    <mergeCell ref="B64:C64"/>
    <mergeCell ref="A78:C78"/>
    <mergeCell ref="B79:C79"/>
    <mergeCell ref="B80:C80"/>
    <mergeCell ref="A81:C81"/>
    <mergeCell ref="A83:E83"/>
    <mergeCell ref="A84:D84"/>
    <mergeCell ref="B72:C72"/>
    <mergeCell ref="B73:C73"/>
    <mergeCell ref="B74:C74"/>
    <mergeCell ref="B75:C75"/>
    <mergeCell ref="B76:C76"/>
    <mergeCell ref="B77:C77"/>
    <mergeCell ref="B92:D92"/>
    <mergeCell ref="B93:D93"/>
    <mergeCell ref="A94:D94"/>
    <mergeCell ref="A96:E96"/>
    <mergeCell ref="B97:C97"/>
    <mergeCell ref="B98:C98"/>
    <mergeCell ref="B85:D85"/>
    <mergeCell ref="B86:D86"/>
    <mergeCell ref="B87:D87"/>
    <mergeCell ref="A89:E89"/>
    <mergeCell ref="B90:D90"/>
    <mergeCell ref="B91:D91"/>
    <mergeCell ref="B99:C99"/>
    <mergeCell ref="A100:A103"/>
    <mergeCell ref="B100:C100"/>
    <mergeCell ref="B101:C101"/>
    <mergeCell ref="B102:C102"/>
    <mergeCell ref="B103:C103"/>
    <mergeCell ref="A115:D115"/>
    <mergeCell ref="A116:D116"/>
    <mergeCell ref="A105:C105"/>
    <mergeCell ref="A106:E106"/>
    <mergeCell ref="B107:D107"/>
    <mergeCell ref="B108:D108"/>
    <mergeCell ref="B109:D109"/>
    <mergeCell ref="B110:D110"/>
    <mergeCell ref="B111:D111"/>
    <mergeCell ref="B112:D112"/>
    <mergeCell ref="A113:D113"/>
    <mergeCell ref="B114:D114"/>
  </mergeCells>
  <printOptions horizontalCentered="1"/>
  <pageMargins left="0.25" right="0.25" top="0.75" bottom="0.75" header="0.3" footer="0.3"/>
  <pageSetup paperSize="9" scale="91" fitToHeight="0" orientation="portrait" r:id="rId1"/>
  <headerFooter alignWithMargins="0"/>
  <rowBreaks count="2" manualBreakCount="2">
    <brk id="45" max="4" man="1"/>
    <brk id="9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60"/>
  <sheetViews>
    <sheetView showGridLines="0" view="pageBreakPreview" topLeftCell="A10" zoomScale="130" zoomScaleNormal="130" zoomScaleSheetLayoutView="130" workbookViewId="0">
      <selection activeCell="D20" sqref="D20:E20"/>
    </sheetView>
  </sheetViews>
  <sheetFormatPr defaultRowHeight="14.1" customHeight="1" x14ac:dyDescent="0.2"/>
  <cols>
    <col min="1" max="1" width="6.5703125" style="8" customWidth="1"/>
    <col min="2" max="2" width="54.28515625" style="8" customWidth="1"/>
    <col min="3" max="3" width="17.28515625" style="29" customWidth="1"/>
    <col min="4" max="4" width="12" style="30" customWidth="1"/>
    <col min="5" max="5" width="20.42578125" style="8" customWidth="1"/>
    <col min="6" max="6" width="29.28515625" style="9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3"/>
      <c r="D1" s="4"/>
      <c r="E1" s="2"/>
      <c r="F1" s="5"/>
    </row>
    <row r="2" spans="1:6" ht="14.1" customHeight="1" x14ac:dyDescent="0.2">
      <c r="A2" s="197" t="s">
        <v>1</v>
      </c>
      <c r="B2" s="197"/>
      <c r="C2" s="197"/>
      <c r="D2" s="197"/>
      <c r="E2" s="197"/>
      <c r="F2" s="5"/>
    </row>
    <row r="3" spans="1:6" ht="14.1" customHeight="1" x14ac:dyDescent="0.2">
      <c r="A3" s="198"/>
      <c r="B3" s="198"/>
      <c r="C3" s="198"/>
      <c r="D3" s="198"/>
      <c r="E3" s="198"/>
      <c r="F3" s="5"/>
    </row>
    <row r="4" spans="1:6" ht="14.1" customHeight="1" thickBot="1" x14ac:dyDescent="0.25">
      <c r="A4" s="199"/>
      <c r="B4" s="199"/>
      <c r="C4" s="199"/>
      <c r="D4" s="199"/>
      <c r="E4" s="199"/>
      <c r="F4" s="5"/>
    </row>
    <row r="5" spans="1:6" ht="14.1" customHeight="1" x14ac:dyDescent="0.2">
      <c r="A5" s="184"/>
      <c r="B5" s="185"/>
      <c r="C5" s="185"/>
      <c r="D5" s="185"/>
      <c r="E5" s="186"/>
      <c r="F5" s="6"/>
    </row>
    <row r="6" spans="1:6" ht="14.1" customHeight="1" x14ac:dyDescent="0.2">
      <c r="A6" s="173"/>
      <c r="B6" s="187"/>
      <c r="C6" s="187"/>
      <c r="D6" s="187"/>
      <c r="E6" s="174"/>
      <c r="F6" s="6"/>
    </row>
    <row r="7" spans="1:6" ht="14.1" customHeight="1" x14ac:dyDescent="0.2">
      <c r="A7" s="36" t="s">
        <v>2</v>
      </c>
      <c r="B7" s="188" t="s">
        <v>3</v>
      </c>
      <c r="C7" s="189"/>
      <c r="D7" s="190"/>
      <c r="E7" s="191"/>
      <c r="F7" s="11"/>
    </row>
    <row r="8" spans="1:6" ht="14.1" customHeight="1" x14ac:dyDescent="0.2">
      <c r="A8" s="10" t="s">
        <v>4</v>
      </c>
      <c r="B8" s="173" t="s">
        <v>126</v>
      </c>
      <c r="C8" s="174"/>
      <c r="D8" s="155" t="s">
        <v>58</v>
      </c>
      <c r="E8" s="157"/>
      <c r="F8" s="11"/>
    </row>
    <row r="9" spans="1:6" ht="14.1" customHeight="1" x14ac:dyDescent="0.2">
      <c r="A9" s="10" t="s">
        <v>5</v>
      </c>
      <c r="B9" s="173" t="s">
        <v>6</v>
      </c>
      <c r="C9" s="174"/>
      <c r="D9" s="155" t="s">
        <v>143</v>
      </c>
      <c r="E9" s="157"/>
      <c r="F9" s="11"/>
    </row>
    <row r="10" spans="1:6" ht="14.1" customHeight="1" x14ac:dyDescent="0.2">
      <c r="A10" s="10" t="s">
        <v>7</v>
      </c>
      <c r="B10" s="173" t="s">
        <v>8</v>
      </c>
      <c r="C10" s="174"/>
      <c r="D10" s="155" t="s">
        <v>144</v>
      </c>
      <c r="E10" s="157"/>
      <c r="F10" s="11"/>
    </row>
    <row r="11" spans="1:6" ht="14.1" customHeight="1" x14ac:dyDescent="0.2">
      <c r="A11" s="162" t="s">
        <v>54</v>
      </c>
      <c r="B11" s="162"/>
      <c r="C11" s="162"/>
      <c r="D11" s="162"/>
      <c r="E11" s="162"/>
      <c r="F11" s="11"/>
    </row>
    <row r="12" spans="1:6" ht="12.75" customHeight="1" x14ac:dyDescent="0.2">
      <c r="A12" s="38"/>
      <c r="B12" s="163" t="s">
        <v>9</v>
      </c>
      <c r="C12" s="164"/>
      <c r="D12" s="165" t="s">
        <v>53</v>
      </c>
      <c r="E12" s="165"/>
      <c r="F12" s="11"/>
    </row>
    <row r="13" spans="1:6" ht="15" customHeight="1" x14ac:dyDescent="0.2">
      <c r="A13" s="37"/>
      <c r="B13" s="166" t="s">
        <v>55</v>
      </c>
      <c r="C13" s="167"/>
      <c r="D13" s="168">
        <v>1</v>
      </c>
      <c r="E13" s="169"/>
      <c r="F13" s="11"/>
    </row>
    <row r="14" spans="1:6" s="33" customFormat="1" ht="14.1" customHeight="1" x14ac:dyDescent="0.2">
      <c r="A14" s="170" t="s">
        <v>137</v>
      </c>
      <c r="B14" s="171"/>
      <c r="C14" s="171"/>
      <c r="D14" s="171"/>
      <c r="E14" s="172"/>
      <c r="F14" s="32"/>
    </row>
    <row r="15" spans="1:6" ht="14.1" customHeight="1" x14ac:dyDescent="0.2">
      <c r="A15" s="132" t="s">
        <v>10</v>
      </c>
      <c r="B15" s="133"/>
      <c r="C15" s="133"/>
      <c r="D15" s="133"/>
      <c r="E15" s="134"/>
      <c r="F15" s="5"/>
    </row>
    <row r="16" spans="1:6" ht="14.1" customHeight="1" x14ac:dyDescent="0.2">
      <c r="A16" s="14">
        <v>1</v>
      </c>
      <c r="B16" s="148" t="s">
        <v>11</v>
      </c>
      <c r="C16" s="150"/>
      <c r="D16" s="155" t="s">
        <v>134</v>
      </c>
      <c r="E16" s="157"/>
      <c r="F16" s="5"/>
    </row>
    <row r="17" spans="1:6" ht="14.1" customHeight="1" x14ac:dyDescent="0.2">
      <c r="A17" s="14">
        <v>2</v>
      </c>
      <c r="B17" s="148" t="s">
        <v>121</v>
      </c>
      <c r="C17" s="150"/>
      <c r="D17" s="195">
        <v>3583.24</v>
      </c>
      <c r="E17" s="196">
        <v>0</v>
      </c>
      <c r="F17" s="99"/>
    </row>
    <row r="18" spans="1:6" ht="14.1" customHeight="1" x14ac:dyDescent="0.2">
      <c r="A18" s="14">
        <v>3</v>
      </c>
      <c r="B18" s="148" t="s">
        <v>13</v>
      </c>
      <c r="C18" s="150"/>
      <c r="D18" s="155" t="s">
        <v>135</v>
      </c>
      <c r="E18" s="157"/>
      <c r="F18" s="5"/>
    </row>
    <row r="19" spans="1:6" ht="14.1" customHeight="1" x14ac:dyDescent="0.2">
      <c r="A19" s="14">
        <v>4</v>
      </c>
      <c r="B19" s="138" t="s">
        <v>14</v>
      </c>
      <c r="C19" s="138"/>
      <c r="D19" s="158">
        <v>44774</v>
      </c>
      <c r="E19" s="159"/>
      <c r="F19" s="5"/>
    </row>
    <row r="20" spans="1:6" ht="14.1" customHeight="1" x14ac:dyDescent="0.2">
      <c r="A20" s="14">
        <v>5</v>
      </c>
      <c r="B20" s="148" t="s">
        <v>56</v>
      </c>
      <c r="C20" s="150"/>
      <c r="D20" s="155"/>
      <c r="E20" s="157"/>
      <c r="F20" s="5"/>
    </row>
    <row r="21" spans="1:6" s="9" customFormat="1" ht="14.1" customHeight="1" x14ac:dyDescent="0.2">
      <c r="A21" s="135" t="s">
        <v>15</v>
      </c>
      <c r="B21" s="135"/>
      <c r="C21" s="135"/>
      <c r="D21" s="135"/>
      <c r="E21" s="135"/>
      <c r="F21" s="6"/>
    </row>
    <row r="22" spans="1:6" ht="14.1" customHeight="1" x14ac:dyDescent="0.2">
      <c r="A22" s="12">
        <v>1</v>
      </c>
      <c r="B22" s="129" t="s">
        <v>16</v>
      </c>
      <c r="C22" s="129"/>
      <c r="D22" s="16" t="s">
        <v>17</v>
      </c>
      <c r="E22" s="12" t="s">
        <v>18</v>
      </c>
      <c r="F22" s="5"/>
    </row>
    <row r="23" spans="1:6" ht="14.1" customHeight="1" x14ac:dyDescent="0.2">
      <c r="A23" s="14" t="s">
        <v>2</v>
      </c>
      <c r="B23" s="138" t="s">
        <v>19</v>
      </c>
      <c r="C23" s="138"/>
      <c r="D23" s="17"/>
      <c r="E23" s="18">
        <v>3583.24</v>
      </c>
      <c r="F23" s="5"/>
    </row>
    <row r="24" spans="1:6" ht="14.1" customHeight="1" x14ac:dyDescent="0.2">
      <c r="A24" s="14" t="s">
        <v>4</v>
      </c>
      <c r="B24" s="138" t="s">
        <v>20</v>
      </c>
      <c r="C24" s="138"/>
      <c r="D24" s="17">
        <v>0.3</v>
      </c>
      <c r="E24" s="18"/>
      <c r="F24" s="28"/>
    </row>
    <row r="25" spans="1:6" ht="14.1" customHeight="1" x14ac:dyDescent="0.2">
      <c r="A25" s="14" t="s">
        <v>5</v>
      </c>
      <c r="B25" s="138" t="s">
        <v>21</v>
      </c>
      <c r="C25" s="138"/>
      <c r="D25" s="17">
        <v>0</v>
      </c>
      <c r="E25" s="18">
        <v>0</v>
      </c>
      <c r="F25" s="5"/>
    </row>
    <row r="26" spans="1:6" ht="14.1" customHeight="1" x14ac:dyDescent="0.2">
      <c r="A26" s="14" t="s">
        <v>7</v>
      </c>
      <c r="B26" s="138" t="s">
        <v>22</v>
      </c>
      <c r="C26" s="138"/>
      <c r="D26" s="17">
        <v>0</v>
      </c>
      <c r="E26" s="18">
        <v>0</v>
      </c>
      <c r="F26" s="5"/>
    </row>
    <row r="27" spans="1:6" ht="14.1" customHeight="1" x14ac:dyDescent="0.2">
      <c r="A27" s="14" t="s">
        <v>23</v>
      </c>
      <c r="B27" s="138" t="s">
        <v>59</v>
      </c>
      <c r="C27" s="138"/>
      <c r="D27" s="17">
        <v>0</v>
      </c>
      <c r="E27" s="18">
        <v>0</v>
      </c>
      <c r="F27" s="5"/>
    </row>
    <row r="28" spans="1:6" ht="14.1" customHeight="1" x14ac:dyDescent="0.2">
      <c r="A28" s="14" t="s">
        <v>24</v>
      </c>
      <c r="B28" s="138" t="s">
        <v>27</v>
      </c>
      <c r="C28" s="138"/>
      <c r="D28" s="17">
        <v>0</v>
      </c>
      <c r="E28" s="18">
        <v>0</v>
      </c>
      <c r="F28" s="5"/>
    </row>
    <row r="29" spans="1:6" ht="14.1" customHeight="1" x14ac:dyDescent="0.2">
      <c r="A29" s="129" t="s">
        <v>40</v>
      </c>
      <c r="B29" s="129"/>
      <c r="C29" s="129"/>
      <c r="D29" s="129"/>
      <c r="E29" s="40">
        <f>ROUND(SUM(E23:E28),2)</f>
        <v>3583.24</v>
      </c>
      <c r="F29" s="5"/>
    </row>
    <row r="30" spans="1:6" ht="14.1" customHeight="1" x14ac:dyDescent="0.2">
      <c r="A30" s="135" t="s">
        <v>60</v>
      </c>
      <c r="B30" s="135"/>
      <c r="C30" s="135"/>
      <c r="D30" s="135"/>
      <c r="E30" s="135"/>
      <c r="F30" s="5"/>
    </row>
    <row r="31" spans="1:6" s="7" customFormat="1" ht="14.1" customHeight="1" x14ac:dyDescent="0.2">
      <c r="A31" s="132" t="s">
        <v>61</v>
      </c>
      <c r="B31" s="133"/>
      <c r="C31" s="134"/>
      <c r="D31" s="16" t="s">
        <v>17</v>
      </c>
      <c r="E31" s="12" t="s">
        <v>31</v>
      </c>
      <c r="F31" s="20"/>
    </row>
    <row r="32" spans="1:6" s="7" customFormat="1" ht="14.1" customHeight="1" x14ac:dyDescent="0.2">
      <c r="A32" s="22" t="s">
        <v>2</v>
      </c>
      <c r="B32" s="154" t="s">
        <v>42</v>
      </c>
      <c r="C32" s="154"/>
      <c r="D32" s="34">
        <v>8.3299999999999999E-2</v>
      </c>
      <c r="E32" s="18">
        <f>ROUND($E$29*D32,2)</f>
        <v>298.48</v>
      </c>
      <c r="F32" s="20"/>
    </row>
    <row r="33" spans="1:6" s="7" customFormat="1" ht="14.1" customHeight="1" x14ac:dyDescent="0.2">
      <c r="A33" s="22" t="s">
        <v>4</v>
      </c>
      <c r="B33" s="154" t="s">
        <v>62</v>
      </c>
      <c r="C33" s="154"/>
      <c r="D33" s="34">
        <v>0.1111</v>
      </c>
      <c r="E33" s="18">
        <f>ROUND($E$29*D33,2)</f>
        <v>398.1</v>
      </c>
      <c r="F33" s="20"/>
    </row>
    <row r="34" spans="1:6" s="7" customFormat="1" ht="14.1" customHeight="1" x14ac:dyDescent="0.2">
      <c r="A34" s="151" t="s">
        <v>63</v>
      </c>
      <c r="B34" s="151"/>
      <c r="C34" s="151"/>
      <c r="D34" s="23">
        <f>SUM(D32:D33)</f>
        <v>0.19440000000000002</v>
      </c>
      <c r="E34" s="19">
        <f>SUM(E32:E33)</f>
        <v>696.58</v>
      </c>
      <c r="F34" s="20"/>
    </row>
    <row r="35" spans="1:6" s="7" customFormat="1" ht="14.1" customHeight="1" x14ac:dyDescent="0.2">
      <c r="A35" s="54"/>
      <c r="B35" s="55"/>
      <c r="C35" s="56"/>
      <c r="D35" s="23"/>
      <c r="E35" s="19"/>
      <c r="F35" s="20"/>
    </row>
    <row r="36" spans="1:6" s="7" customFormat="1" ht="14.1" customHeight="1" x14ac:dyDescent="0.2">
      <c r="A36" s="132" t="s">
        <v>64</v>
      </c>
      <c r="B36" s="133"/>
      <c r="C36" s="134"/>
      <c r="D36" s="16" t="s">
        <v>17</v>
      </c>
      <c r="E36" s="12" t="s">
        <v>31</v>
      </c>
      <c r="F36" s="20"/>
    </row>
    <row r="37" spans="1:6" s="7" customFormat="1" ht="14.1" customHeight="1" x14ac:dyDescent="0.2">
      <c r="A37" s="22" t="s">
        <v>2</v>
      </c>
      <c r="B37" s="154" t="s">
        <v>32</v>
      </c>
      <c r="C37" s="154"/>
      <c r="D37" s="17">
        <v>0.2</v>
      </c>
      <c r="E37" s="18">
        <f>ROUND((E29+E34+E78)*D37,2)</f>
        <v>867.44</v>
      </c>
      <c r="F37" s="20"/>
    </row>
    <row r="38" spans="1:6" s="7" customFormat="1" ht="14.1" customHeight="1" x14ac:dyDescent="0.2">
      <c r="A38" s="22" t="s">
        <v>4</v>
      </c>
      <c r="B38" s="154" t="s">
        <v>36</v>
      </c>
      <c r="C38" s="154"/>
      <c r="D38" s="17">
        <v>2.5000000000000001E-2</v>
      </c>
      <c r="E38" s="18">
        <f>(E29+E34+E78)*D38</f>
        <v>108.42975</v>
      </c>
      <c r="F38" s="20"/>
    </row>
    <row r="39" spans="1:6" s="7" customFormat="1" ht="14.1" customHeight="1" x14ac:dyDescent="0.2">
      <c r="A39" s="22" t="s">
        <v>5</v>
      </c>
      <c r="B39" s="154" t="s">
        <v>38</v>
      </c>
      <c r="C39" s="154"/>
      <c r="D39" s="17">
        <v>0.03</v>
      </c>
      <c r="E39" s="18">
        <f>(E29+E34+E78)*D39</f>
        <v>130.11569999999998</v>
      </c>
      <c r="F39" s="20"/>
    </row>
    <row r="40" spans="1:6" s="7" customFormat="1" ht="14.1" customHeight="1" x14ac:dyDescent="0.2">
      <c r="A40" s="22" t="s">
        <v>7</v>
      </c>
      <c r="B40" s="154" t="s">
        <v>33</v>
      </c>
      <c r="C40" s="154"/>
      <c r="D40" s="17">
        <v>1.4999999999999999E-2</v>
      </c>
      <c r="E40" s="18">
        <f>(E29+E34+E78)*D40</f>
        <v>65.057849999999988</v>
      </c>
      <c r="F40" s="20"/>
    </row>
    <row r="41" spans="1:6" s="7" customFormat="1" ht="14.1" customHeight="1" x14ac:dyDescent="0.2">
      <c r="A41" s="22" t="s">
        <v>23</v>
      </c>
      <c r="B41" s="154" t="s">
        <v>34</v>
      </c>
      <c r="C41" s="154"/>
      <c r="D41" s="17">
        <v>0.01</v>
      </c>
      <c r="E41" s="18">
        <f>(E29+E34+E78)*D41</f>
        <v>43.371899999999997</v>
      </c>
      <c r="F41" s="20"/>
    </row>
    <row r="42" spans="1:6" s="7" customFormat="1" ht="14.1" customHeight="1" x14ac:dyDescent="0.2">
      <c r="A42" s="22" t="s">
        <v>24</v>
      </c>
      <c r="B42" s="154" t="s">
        <v>39</v>
      </c>
      <c r="C42" s="154"/>
      <c r="D42" s="17">
        <v>6.0000000000000001E-3</v>
      </c>
      <c r="E42" s="18">
        <f>(E29+E34+E78)*D42</f>
        <v>26.023139999999998</v>
      </c>
      <c r="F42" s="20"/>
    </row>
    <row r="43" spans="1:6" s="7" customFormat="1" ht="14.1" customHeight="1" x14ac:dyDescent="0.2">
      <c r="A43" s="22" t="s">
        <v>25</v>
      </c>
      <c r="B43" s="154" t="s">
        <v>35</v>
      </c>
      <c r="C43" s="154"/>
      <c r="D43" s="17">
        <v>2E-3</v>
      </c>
      <c r="E43" s="18">
        <f>(E29+E34+E78)*D43</f>
        <v>8.6743799999999993</v>
      </c>
      <c r="F43" s="20"/>
    </row>
    <row r="44" spans="1:6" s="7" customFormat="1" ht="14.1" customHeight="1" thickBot="1" x14ac:dyDescent="0.25">
      <c r="A44" s="71" t="s">
        <v>26</v>
      </c>
      <c r="B44" s="200" t="s">
        <v>37</v>
      </c>
      <c r="C44" s="200"/>
      <c r="D44" s="72">
        <v>0.08</v>
      </c>
      <c r="E44" s="73">
        <f>(E29+E34+E78)*D44</f>
        <v>346.97519999999997</v>
      </c>
      <c r="F44" s="20"/>
    </row>
    <row r="45" spans="1:6" s="7" customFormat="1" ht="14.1" customHeight="1" thickBot="1" x14ac:dyDescent="0.25">
      <c r="A45" s="201" t="s">
        <v>40</v>
      </c>
      <c r="B45" s="202"/>
      <c r="C45" s="202"/>
      <c r="D45" s="76">
        <f>SUM(D37:D44)</f>
        <v>0.36800000000000005</v>
      </c>
      <c r="E45" s="77">
        <f>ROUNDUP(SUM(E37:E44),2)</f>
        <v>1596.09</v>
      </c>
      <c r="F45" s="20"/>
    </row>
    <row r="46" spans="1:6" s="7" customFormat="1" ht="14.1" customHeight="1" x14ac:dyDescent="0.2">
      <c r="A46" s="203" t="s">
        <v>65</v>
      </c>
      <c r="B46" s="204"/>
      <c r="C46" s="205"/>
      <c r="D46" s="74"/>
      <c r="E46" s="75"/>
      <c r="F46" s="20"/>
    </row>
    <row r="47" spans="1:6" ht="14.1" customHeight="1" x14ac:dyDescent="0.2">
      <c r="A47" s="14" t="s">
        <v>2</v>
      </c>
      <c r="B47" s="138" t="s">
        <v>28</v>
      </c>
      <c r="C47" s="138"/>
      <c r="D47" s="138"/>
      <c r="E47" s="18">
        <f>((8.55*2)*26)-(E23*0.06)</f>
        <v>229.60560000000004</v>
      </c>
      <c r="F47" s="31"/>
    </row>
    <row r="48" spans="1:6" ht="14.1" customHeight="1" x14ac:dyDescent="0.2">
      <c r="A48" s="14" t="s">
        <v>4</v>
      </c>
      <c r="B48" s="138" t="s">
        <v>66</v>
      </c>
      <c r="C48" s="138"/>
      <c r="D48" s="138"/>
      <c r="E48" s="39">
        <f>(22*16.5)*80%</f>
        <v>290.40000000000003</v>
      </c>
      <c r="F48" s="5"/>
    </row>
    <row r="49" spans="1:6" ht="14.1" customHeight="1" x14ac:dyDescent="0.2">
      <c r="A49" s="14" t="s">
        <v>5</v>
      </c>
      <c r="B49" s="138" t="s">
        <v>67</v>
      </c>
      <c r="C49" s="138"/>
      <c r="D49" s="138"/>
      <c r="E49" s="41"/>
      <c r="F49" s="5"/>
    </row>
    <row r="50" spans="1:6" ht="14.1" customHeight="1" x14ac:dyDescent="0.2">
      <c r="A50" s="14" t="s">
        <v>7</v>
      </c>
      <c r="B50" s="138" t="s">
        <v>68</v>
      </c>
      <c r="C50" s="138"/>
      <c r="D50" s="138"/>
      <c r="E50" s="92"/>
      <c r="F50" s="5"/>
    </row>
    <row r="51" spans="1:6" ht="14.1" customHeight="1" x14ac:dyDescent="0.2">
      <c r="A51" s="14" t="s">
        <v>23</v>
      </c>
      <c r="B51" s="138" t="s">
        <v>120</v>
      </c>
      <c r="C51" s="138"/>
      <c r="D51" s="138"/>
      <c r="E51" s="70">
        <v>0</v>
      </c>
      <c r="F51" s="5"/>
    </row>
    <row r="52" spans="1:6" ht="14.1" customHeight="1" x14ac:dyDescent="0.2">
      <c r="A52" s="14" t="s">
        <v>24</v>
      </c>
      <c r="B52" s="138" t="s">
        <v>69</v>
      </c>
      <c r="C52" s="138"/>
      <c r="D52" s="138"/>
      <c r="E52" s="15"/>
      <c r="F52" s="5"/>
    </row>
    <row r="53" spans="1:6" ht="14.1" customHeight="1" x14ac:dyDescent="0.2">
      <c r="A53" s="129" t="s">
        <v>40</v>
      </c>
      <c r="B53" s="129"/>
      <c r="C53" s="129"/>
      <c r="D53" s="129"/>
      <c r="E53" s="42">
        <f>ROUND(SUM(E47:E52),2)</f>
        <v>520.01</v>
      </c>
      <c r="F53" s="5"/>
    </row>
    <row r="54" spans="1:6" ht="14.1" customHeight="1" x14ac:dyDescent="0.2">
      <c r="A54" s="132" t="s">
        <v>70</v>
      </c>
      <c r="B54" s="133"/>
      <c r="C54" s="133"/>
      <c r="D54" s="133"/>
      <c r="E54" s="134"/>
      <c r="F54" s="5"/>
    </row>
    <row r="55" spans="1:6" ht="14.1" customHeight="1" x14ac:dyDescent="0.2">
      <c r="A55" s="132" t="s">
        <v>71</v>
      </c>
      <c r="B55" s="133"/>
      <c r="C55" s="133"/>
      <c r="D55" s="134"/>
      <c r="E55" s="12"/>
      <c r="F55" s="5"/>
    </row>
    <row r="56" spans="1:6" ht="14.1" customHeight="1" x14ac:dyDescent="0.2">
      <c r="A56" s="14" t="s">
        <v>72</v>
      </c>
      <c r="B56" s="138" t="s">
        <v>75</v>
      </c>
      <c r="C56" s="138"/>
      <c r="D56" s="138"/>
      <c r="E56" s="18">
        <f>E34</f>
        <v>696.58</v>
      </c>
      <c r="F56" s="5"/>
    </row>
    <row r="57" spans="1:6" ht="14.1" customHeight="1" x14ac:dyDescent="0.2">
      <c r="A57" s="14" t="s">
        <v>73</v>
      </c>
      <c r="B57" s="138" t="s">
        <v>76</v>
      </c>
      <c r="C57" s="138"/>
      <c r="D57" s="138"/>
      <c r="E57" s="18">
        <f>E45</f>
        <v>1596.09</v>
      </c>
      <c r="F57" s="5"/>
    </row>
    <row r="58" spans="1:6" ht="14.1" customHeight="1" x14ac:dyDescent="0.2">
      <c r="A58" s="14" t="s">
        <v>74</v>
      </c>
      <c r="B58" s="138" t="s">
        <v>77</v>
      </c>
      <c r="C58" s="138"/>
      <c r="D58" s="138"/>
      <c r="E58" s="18">
        <f>E53</f>
        <v>520.01</v>
      </c>
      <c r="F58" s="5"/>
    </row>
    <row r="59" spans="1:6" ht="14.1" customHeight="1" x14ac:dyDescent="0.2">
      <c r="A59" s="14"/>
      <c r="B59" s="155" t="s">
        <v>40</v>
      </c>
      <c r="C59" s="156"/>
      <c r="D59" s="157"/>
      <c r="E59" s="19">
        <f>ROUND(SUM(E56:E58),2)</f>
        <v>2812.68</v>
      </c>
      <c r="F59" s="5"/>
    </row>
    <row r="60" spans="1:6" ht="14.1" customHeight="1" x14ac:dyDescent="0.2">
      <c r="A60" s="9"/>
      <c r="B60" s="9"/>
      <c r="C60" s="9"/>
      <c r="D60" s="9"/>
      <c r="E60" s="59"/>
      <c r="F60" s="5"/>
    </row>
    <row r="61" spans="1:6" ht="14.1" customHeight="1" x14ac:dyDescent="0.2">
      <c r="A61" s="135" t="s">
        <v>78</v>
      </c>
      <c r="B61" s="135"/>
      <c r="C61" s="135"/>
      <c r="D61" s="135"/>
      <c r="E61" s="135"/>
      <c r="F61" s="5"/>
    </row>
    <row r="62" spans="1:6" ht="14.1" customHeight="1" x14ac:dyDescent="0.2">
      <c r="A62" s="22" t="s">
        <v>2</v>
      </c>
      <c r="B62" s="154" t="s">
        <v>43</v>
      </c>
      <c r="C62" s="154"/>
      <c r="D62" s="60">
        <v>4.1700000000000001E-3</v>
      </c>
      <c r="E62" s="18">
        <f>E29*D62</f>
        <v>14.9421108</v>
      </c>
      <c r="F62" s="5"/>
    </row>
    <row r="63" spans="1:6" ht="14.1" customHeight="1" x14ac:dyDescent="0.2">
      <c r="A63" s="22" t="s">
        <v>4</v>
      </c>
      <c r="B63" s="138" t="s">
        <v>52</v>
      </c>
      <c r="C63" s="154"/>
      <c r="D63" s="60">
        <v>3.3E-4</v>
      </c>
      <c r="E63" s="79">
        <f>E29*D63</f>
        <v>1.1824691999999999</v>
      </c>
      <c r="F63" s="5"/>
    </row>
    <row r="64" spans="1:6" ht="14.1" customHeight="1" x14ac:dyDescent="0.2">
      <c r="A64" s="22" t="s">
        <v>5</v>
      </c>
      <c r="B64" s="138" t="s">
        <v>79</v>
      </c>
      <c r="C64" s="154"/>
      <c r="D64" s="60">
        <v>1.6000000000000001E-3</v>
      </c>
      <c r="E64" s="18">
        <f>E29*D64</f>
        <v>5.7331839999999996</v>
      </c>
      <c r="F64" s="5"/>
    </row>
    <row r="65" spans="1:6" ht="14.1" customHeight="1" x14ac:dyDescent="0.2">
      <c r="A65" s="22" t="s">
        <v>7</v>
      </c>
      <c r="B65" s="138" t="s">
        <v>0</v>
      </c>
      <c r="C65" s="154"/>
      <c r="D65" s="60">
        <v>1.9439999999999999E-2</v>
      </c>
      <c r="E65" s="18">
        <f>E29*D65</f>
        <v>69.658185599999996</v>
      </c>
      <c r="F65" s="5"/>
    </row>
    <row r="66" spans="1:6" ht="14.1" customHeight="1" x14ac:dyDescent="0.2">
      <c r="A66" s="22" t="s">
        <v>23</v>
      </c>
      <c r="B66" s="138" t="s">
        <v>80</v>
      </c>
      <c r="C66" s="154"/>
      <c r="D66" s="60">
        <v>7.1500000000000001E-3</v>
      </c>
      <c r="E66" s="18">
        <f>E29*D66</f>
        <v>25.620165999999998</v>
      </c>
      <c r="F66" s="126"/>
    </row>
    <row r="67" spans="1:6" ht="14.1" customHeight="1" x14ac:dyDescent="0.2">
      <c r="A67" s="22" t="s">
        <v>24</v>
      </c>
      <c r="B67" s="138" t="s">
        <v>81</v>
      </c>
      <c r="C67" s="154"/>
      <c r="D67" s="60">
        <v>3.2000000000000001E-2</v>
      </c>
      <c r="E67" s="18">
        <f>E29*D67</f>
        <v>114.66368</v>
      </c>
      <c r="F67" s="5"/>
    </row>
    <row r="68" spans="1:6" ht="14.1" customHeight="1" x14ac:dyDescent="0.2">
      <c r="A68" s="129" t="s">
        <v>40</v>
      </c>
      <c r="B68" s="129"/>
      <c r="C68" s="129"/>
      <c r="D68" s="43">
        <f>SUM(D62:D67)</f>
        <v>6.4689999999999998E-2</v>
      </c>
      <c r="E68" s="40">
        <f>ROUNDUP(SUM(E62:E67),2)</f>
        <v>231.79999999999998</v>
      </c>
      <c r="F68" s="5"/>
    </row>
    <row r="69" spans="1:6" ht="14.1" customHeight="1" x14ac:dyDescent="0.2">
      <c r="A69" s="9"/>
      <c r="B69" s="9"/>
      <c r="C69" s="9"/>
      <c r="D69" s="9"/>
      <c r="E69" s="59"/>
      <c r="F69" s="5"/>
    </row>
    <row r="70" spans="1:6" ht="14.1" customHeight="1" x14ac:dyDescent="0.2">
      <c r="A70" s="135" t="s">
        <v>82</v>
      </c>
      <c r="B70" s="135"/>
      <c r="C70" s="135"/>
      <c r="D70" s="135"/>
      <c r="E70" s="135"/>
      <c r="F70" s="5"/>
    </row>
    <row r="71" spans="1:6" ht="14.1" customHeight="1" x14ac:dyDescent="0.2">
      <c r="A71" s="12" t="s">
        <v>30</v>
      </c>
      <c r="B71" s="152" t="s">
        <v>83</v>
      </c>
      <c r="C71" s="152"/>
      <c r="D71" s="16" t="s">
        <v>17</v>
      </c>
      <c r="E71" s="12" t="s">
        <v>31</v>
      </c>
      <c r="F71" s="5"/>
    </row>
    <row r="72" spans="1:6" ht="14.1" customHeight="1" x14ac:dyDescent="0.2">
      <c r="A72" s="14" t="s">
        <v>2</v>
      </c>
      <c r="B72" s="138" t="s">
        <v>84</v>
      </c>
      <c r="C72" s="138"/>
      <c r="D72" s="82">
        <v>9.2599999999999991E-3</v>
      </c>
      <c r="E72" s="18">
        <f>$E$29*D72</f>
        <v>33.180802399999997</v>
      </c>
      <c r="F72" s="5"/>
    </row>
    <row r="73" spans="1:6" ht="14.1" customHeight="1" x14ac:dyDescent="0.2">
      <c r="A73" s="14" t="s">
        <v>4</v>
      </c>
      <c r="B73" s="138" t="s">
        <v>85</v>
      </c>
      <c r="C73" s="138"/>
      <c r="D73" s="82">
        <v>5.5599999999999998E-3</v>
      </c>
      <c r="E73" s="18">
        <f t="shared" ref="E73:E77" si="0">$E$29*D73</f>
        <v>19.922814399999996</v>
      </c>
      <c r="F73" s="5"/>
    </row>
    <row r="74" spans="1:6" ht="14.1" customHeight="1" x14ac:dyDescent="0.2">
      <c r="A74" s="14" t="s">
        <v>5</v>
      </c>
      <c r="B74" s="138" t="s">
        <v>86</v>
      </c>
      <c r="C74" s="138"/>
      <c r="D74" s="82">
        <v>2.7999999999999998E-4</v>
      </c>
      <c r="E74" s="18">
        <f t="shared" si="0"/>
        <v>1.0033071999999998</v>
      </c>
      <c r="F74" s="5"/>
    </row>
    <row r="75" spans="1:6" ht="14.1" customHeight="1" x14ac:dyDescent="0.2">
      <c r="A75" s="14" t="s">
        <v>7</v>
      </c>
      <c r="B75" s="138" t="s">
        <v>87</v>
      </c>
      <c r="C75" s="138"/>
      <c r="D75" s="82">
        <v>3.5E-4</v>
      </c>
      <c r="E75" s="18">
        <f t="shared" si="0"/>
        <v>1.2541339999999999</v>
      </c>
      <c r="F75" s="5"/>
    </row>
    <row r="76" spans="1:6" ht="14.1" customHeight="1" x14ac:dyDescent="0.2">
      <c r="A76" s="14" t="s">
        <v>23</v>
      </c>
      <c r="B76" s="138" t="s">
        <v>88</v>
      </c>
      <c r="C76" s="138"/>
      <c r="D76" s="82">
        <v>5.5999999999999995E-4</v>
      </c>
      <c r="E76" s="18">
        <f t="shared" si="0"/>
        <v>2.0066143999999997</v>
      </c>
      <c r="F76" s="5"/>
    </row>
    <row r="77" spans="1:6" ht="14.1" customHeight="1" x14ac:dyDescent="0.2">
      <c r="A77" s="14" t="s">
        <v>24</v>
      </c>
      <c r="B77" s="138" t="s">
        <v>89</v>
      </c>
      <c r="C77" s="138"/>
      <c r="D77" s="82">
        <v>0</v>
      </c>
      <c r="E77" s="18">
        <f t="shared" si="0"/>
        <v>0</v>
      </c>
      <c r="F77" s="5"/>
    </row>
    <row r="78" spans="1:6" ht="14.1" customHeight="1" x14ac:dyDescent="0.2">
      <c r="A78" s="151" t="s">
        <v>90</v>
      </c>
      <c r="B78" s="151"/>
      <c r="C78" s="151"/>
      <c r="D78" s="83">
        <f>SUM(D72:D77)</f>
        <v>1.601E-2</v>
      </c>
      <c r="E78" s="19">
        <f>ROUNDUP(SUM(E72:E77),2)</f>
        <v>57.37</v>
      </c>
      <c r="F78" s="5"/>
    </row>
    <row r="79" spans="1:6" ht="13.5" customHeight="1" x14ac:dyDescent="0.2">
      <c r="A79" s="12" t="s">
        <v>41</v>
      </c>
      <c r="B79" s="152" t="s">
        <v>91</v>
      </c>
      <c r="C79" s="152"/>
      <c r="D79" s="16" t="s">
        <v>17</v>
      </c>
      <c r="E79" s="12" t="s">
        <v>31</v>
      </c>
      <c r="F79" s="5"/>
    </row>
    <row r="80" spans="1:6" ht="14.1" customHeight="1" x14ac:dyDescent="0.2">
      <c r="A80" s="14" t="s">
        <v>2</v>
      </c>
      <c r="B80" s="138" t="s">
        <v>92</v>
      </c>
      <c r="C80" s="138"/>
      <c r="D80" s="34">
        <v>0</v>
      </c>
      <c r="E80" s="18">
        <f>ROUND($E$29*D80,2)</f>
        <v>0</v>
      </c>
      <c r="F80" s="5"/>
    </row>
    <row r="81" spans="1:6" ht="14.1" customHeight="1" x14ac:dyDescent="0.2">
      <c r="A81" s="151" t="s">
        <v>90</v>
      </c>
      <c r="B81" s="151"/>
      <c r="C81" s="151"/>
      <c r="D81" s="23">
        <v>0</v>
      </c>
      <c r="E81" s="19">
        <f>ROUND($E$29*D81,2)</f>
        <v>0</v>
      </c>
      <c r="F81" s="5"/>
    </row>
    <row r="82" spans="1:6" ht="14.1" customHeight="1" x14ac:dyDescent="0.2">
      <c r="A82" s="57"/>
      <c r="B82" s="57"/>
      <c r="C82" s="57"/>
      <c r="D82" s="57"/>
      <c r="E82" s="58"/>
      <c r="F82" s="5"/>
    </row>
    <row r="83" spans="1:6" ht="14.1" customHeight="1" x14ac:dyDescent="0.2">
      <c r="A83" s="132" t="s">
        <v>93</v>
      </c>
      <c r="B83" s="133"/>
      <c r="C83" s="133"/>
      <c r="D83" s="133"/>
      <c r="E83" s="134"/>
      <c r="F83" s="5"/>
    </row>
    <row r="84" spans="1:6" ht="14.1" customHeight="1" x14ac:dyDescent="0.2">
      <c r="A84" s="132" t="s">
        <v>94</v>
      </c>
      <c r="B84" s="133"/>
      <c r="C84" s="133"/>
      <c r="D84" s="134"/>
      <c r="E84" s="12"/>
      <c r="F84" s="5"/>
    </row>
    <row r="85" spans="1:6" ht="14.1" customHeight="1" x14ac:dyDescent="0.2">
      <c r="A85" s="14" t="s">
        <v>30</v>
      </c>
      <c r="B85" s="138" t="s">
        <v>83</v>
      </c>
      <c r="C85" s="138"/>
      <c r="D85" s="138"/>
      <c r="E85" s="18">
        <f>E78</f>
        <v>57.37</v>
      </c>
      <c r="F85" s="5"/>
    </row>
    <row r="86" spans="1:6" ht="14.1" customHeight="1" x14ac:dyDescent="0.2">
      <c r="A86" s="14" t="s">
        <v>41</v>
      </c>
      <c r="B86" s="138" t="s">
        <v>91</v>
      </c>
      <c r="C86" s="138"/>
      <c r="D86" s="138"/>
      <c r="E86" s="18">
        <f>E81</f>
        <v>0</v>
      </c>
      <c r="F86" s="5"/>
    </row>
    <row r="87" spans="1:6" ht="14.1" customHeight="1" x14ac:dyDescent="0.2">
      <c r="A87" s="14"/>
      <c r="B87" s="139" t="s">
        <v>40</v>
      </c>
      <c r="C87" s="140"/>
      <c r="D87" s="141"/>
      <c r="E87" s="19">
        <f>SUM(E85:E86)</f>
        <v>57.37</v>
      </c>
      <c r="F87" s="5"/>
    </row>
    <row r="88" spans="1:6" ht="14.1" customHeight="1" x14ac:dyDescent="0.2">
      <c r="A88" s="57"/>
      <c r="B88" s="57"/>
      <c r="C88" s="57"/>
      <c r="D88" s="57"/>
      <c r="E88" s="58"/>
      <c r="F88" s="5"/>
    </row>
    <row r="89" spans="1:6" ht="14.1" customHeight="1" x14ac:dyDescent="0.2">
      <c r="A89" s="135" t="s">
        <v>95</v>
      </c>
      <c r="B89" s="135"/>
      <c r="C89" s="135"/>
      <c r="D89" s="135"/>
      <c r="E89" s="135"/>
      <c r="F89" s="5"/>
    </row>
    <row r="90" spans="1:6" ht="14.1" customHeight="1" x14ac:dyDescent="0.2">
      <c r="A90" s="12">
        <v>5</v>
      </c>
      <c r="B90" s="142" t="s">
        <v>29</v>
      </c>
      <c r="C90" s="143"/>
      <c r="D90" s="144"/>
      <c r="E90" s="13" t="s">
        <v>18</v>
      </c>
      <c r="F90" s="5"/>
    </row>
    <row r="91" spans="1:6" ht="14.1" customHeight="1" x14ac:dyDescent="0.2">
      <c r="A91" s="14" t="s">
        <v>2</v>
      </c>
      <c r="B91" s="192" t="s">
        <v>115</v>
      </c>
      <c r="C91" s="193"/>
      <c r="D91" s="194"/>
      <c r="E91" s="78">
        <v>91.91</v>
      </c>
      <c r="F91" s="5"/>
    </row>
    <row r="92" spans="1:6" ht="14.1" customHeight="1" x14ac:dyDescent="0.2">
      <c r="A92" s="95" t="s">
        <v>4</v>
      </c>
      <c r="B92" s="96" t="s">
        <v>132</v>
      </c>
      <c r="C92" s="97"/>
      <c r="D92" s="98"/>
      <c r="E92" s="78">
        <v>28.27</v>
      </c>
      <c r="F92" s="5"/>
    </row>
    <row r="93" spans="1:6" ht="14.1" customHeight="1" x14ac:dyDescent="0.2">
      <c r="A93" s="14" t="s">
        <v>5</v>
      </c>
      <c r="B93" s="102" t="s">
        <v>131</v>
      </c>
      <c r="C93" s="103"/>
      <c r="D93" s="104"/>
      <c r="E93" s="78">
        <v>87.08</v>
      </c>
      <c r="F93" s="5"/>
    </row>
    <row r="94" spans="1:6" ht="14.1" customHeight="1" x14ac:dyDescent="0.2">
      <c r="A94" s="14" t="s">
        <v>7</v>
      </c>
      <c r="B94" s="102" t="s">
        <v>142</v>
      </c>
      <c r="C94" s="103"/>
      <c r="D94" s="104"/>
      <c r="E94" s="78">
        <v>258.33999999999997</v>
      </c>
      <c r="F94" s="21"/>
    </row>
    <row r="95" spans="1:6" ht="14.1" customHeight="1" x14ac:dyDescent="0.2">
      <c r="A95" s="132" t="s">
        <v>40</v>
      </c>
      <c r="B95" s="133"/>
      <c r="C95" s="133"/>
      <c r="D95" s="134"/>
      <c r="E95" s="42">
        <f>SUM(E91:E94)</f>
        <v>465.59999999999997</v>
      </c>
      <c r="F95" s="5"/>
    </row>
    <row r="96" spans="1:6" ht="14.1" customHeight="1" x14ac:dyDescent="0.2">
      <c r="A96" s="1"/>
      <c r="B96" s="1"/>
      <c r="C96" s="1"/>
      <c r="D96" s="1"/>
      <c r="E96" s="1"/>
      <c r="F96" s="5"/>
    </row>
    <row r="97" spans="1:8" ht="14.1" customHeight="1" x14ac:dyDescent="0.2">
      <c r="A97" s="135" t="s">
        <v>96</v>
      </c>
      <c r="B97" s="135"/>
      <c r="C97" s="135"/>
      <c r="D97" s="135"/>
      <c r="E97" s="135"/>
      <c r="F97" s="5"/>
    </row>
    <row r="98" spans="1:8" ht="14.1" customHeight="1" x14ac:dyDescent="0.2">
      <c r="A98" s="24">
        <v>6</v>
      </c>
      <c r="B98" s="136" t="s">
        <v>44</v>
      </c>
      <c r="C98" s="136"/>
      <c r="D98" s="16" t="s">
        <v>17</v>
      </c>
      <c r="E98" s="12" t="s">
        <v>31</v>
      </c>
      <c r="F98" s="5"/>
    </row>
    <row r="99" spans="1:8" ht="14.1" customHeight="1" x14ac:dyDescent="0.2">
      <c r="A99" s="10" t="s">
        <v>2</v>
      </c>
      <c r="B99" s="127" t="s">
        <v>45</v>
      </c>
      <c r="C99" s="127"/>
      <c r="D99" s="23">
        <v>0.05</v>
      </c>
      <c r="E99" s="19">
        <f>SUM(E29,E59,E68,E87,E95)*D99</f>
        <v>357.53450000000004</v>
      </c>
      <c r="F99" s="26"/>
    </row>
    <row r="100" spans="1:8" ht="14.1" customHeight="1" x14ac:dyDescent="0.2">
      <c r="A100" s="10" t="s">
        <v>4</v>
      </c>
      <c r="B100" s="127" t="s">
        <v>47</v>
      </c>
      <c r="C100" s="127"/>
      <c r="D100" s="23">
        <v>0.1</v>
      </c>
      <c r="E100" s="19">
        <f>(E114+E99)*D100</f>
        <v>750.82245000000012</v>
      </c>
      <c r="F100" s="26"/>
    </row>
    <row r="101" spans="1:8" ht="14.1" customHeight="1" x14ac:dyDescent="0.2">
      <c r="A101" s="137" t="s">
        <v>5</v>
      </c>
      <c r="B101" s="127" t="s">
        <v>46</v>
      </c>
      <c r="C101" s="127"/>
      <c r="D101" s="25">
        <f>SUM(D102:D104)</f>
        <v>8.6499999999999994E-2</v>
      </c>
      <c r="E101" s="19">
        <v>0</v>
      </c>
      <c r="F101" s="11"/>
    </row>
    <row r="102" spans="1:8" ht="14.1" customHeight="1" x14ac:dyDescent="0.2">
      <c r="A102" s="137"/>
      <c r="B102" s="138" t="s">
        <v>97</v>
      </c>
      <c r="C102" s="138"/>
      <c r="D102" s="17">
        <v>6.4999999999999997E-3</v>
      </c>
      <c r="E102" s="18">
        <f>SUM(E29,E59,E68,E87,E95,E99,E100)/(1-D101)*D102</f>
        <v>58.767164942528737</v>
      </c>
      <c r="F102" s="11"/>
    </row>
    <row r="103" spans="1:8" ht="14.1" customHeight="1" x14ac:dyDescent="0.2">
      <c r="A103" s="137"/>
      <c r="B103" s="138" t="s">
        <v>98</v>
      </c>
      <c r="C103" s="138"/>
      <c r="D103" s="17">
        <v>0.03</v>
      </c>
      <c r="E103" s="18">
        <f>SUM(E29,E59,E68,E87,E95,E99,E100)/(1-D101)*D103</f>
        <v>271.23306896551725</v>
      </c>
      <c r="F103" s="11"/>
    </row>
    <row r="104" spans="1:8" ht="14.1" customHeight="1" x14ac:dyDescent="0.2">
      <c r="A104" s="137"/>
      <c r="B104" s="138" t="s">
        <v>99</v>
      </c>
      <c r="C104" s="138"/>
      <c r="D104" s="27">
        <v>0.05</v>
      </c>
      <c r="E104" s="18">
        <f>SUM(E29,E59,E68,E87,E95,E99,E100)/(1-D101)*D104</f>
        <v>452.0551149425288</v>
      </c>
      <c r="F104" s="11"/>
    </row>
    <row r="105" spans="1:8" ht="14.1" customHeight="1" x14ac:dyDescent="0.2">
      <c r="A105" s="1"/>
      <c r="B105" s="1"/>
      <c r="C105" s="1"/>
      <c r="D105" s="1"/>
      <c r="E105" s="1"/>
      <c r="F105" s="26"/>
      <c r="G105" s="51"/>
      <c r="H105" s="53"/>
    </row>
    <row r="106" spans="1:8" ht="14.1" customHeight="1" x14ac:dyDescent="0.2">
      <c r="A106" s="129" t="s">
        <v>40</v>
      </c>
      <c r="B106" s="129"/>
      <c r="C106" s="129"/>
      <c r="D106" s="44">
        <f>D99+D101+D100</f>
        <v>0.23650000000000002</v>
      </c>
      <c r="E106" s="40">
        <f>SUM(E99:E104)</f>
        <v>1890.4122988505751</v>
      </c>
      <c r="F106" s="5"/>
    </row>
    <row r="107" spans="1:8" ht="14.1" customHeight="1" x14ac:dyDescent="0.2">
      <c r="A107" s="131" t="s">
        <v>57</v>
      </c>
      <c r="B107" s="131"/>
      <c r="C107" s="131"/>
      <c r="D107" s="131"/>
      <c r="E107" s="131"/>
      <c r="F107" s="5"/>
    </row>
    <row r="108" spans="1:8" ht="14.1" customHeight="1" x14ac:dyDescent="0.2">
      <c r="A108" s="12"/>
      <c r="B108" s="129" t="s">
        <v>48</v>
      </c>
      <c r="C108" s="129"/>
      <c r="D108" s="129"/>
      <c r="E108" s="12" t="s">
        <v>31</v>
      </c>
      <c r="F108" s="5"/>
    </row>
    <row r="109" spans="1:8" ht="14.1" customHeight="1" x14ac:dyDescent="0.2">
      <c r="A109" s="10" t="s">
        <v>2</v>
      </c>
      <c r="B109" s="127" t="s">
        <v>49</v>
      </c>
      <c r="C109" s="127"/>
      <c r="D109" s="127"/>
      <c r="E109" s="18">
        <f>E29</f>
        <v>3583.24</v>
      </c>
      <c r="F109" s="5"/>
      <c r="G109" s="51"/>
      <c r="H109" s="59"/>
    </row>
    <row r="110" spans="1:8" ht="14.1" customHeight="1" x14ac:dyDescent="0.2">
      <c r="A110" s="10" t="s">
        <v>4</v>
      </c>
      <c r="B110" s="127" t="s">
        <v>103</v>
      </c>
      <c r="C110" s="127"/>
      <c r="D110" s="127"/>
      <c r="E110" s="18">
        <f>E59</f>
        <v>2812.68</v>
      </c>
      <c r="F110" s="5"/>
      <c r="H110" s="59"/>
    </row>
    <row r="111" spans="1:8" ht="14.1" customHeight="1" x14ac:dyDescent="0.2">
      <c r="A111" s="10" t="s">
        <v>5</v>
      </c>
      <c r="B111" s="127" t="s">
        <v>100</v>
      </c>
      <c r="C111" s="127"/>
      <c r="D111" s="127"/>
      <c r="E111" s="18">
        <f>E68</f>
        <v>231.79999999999998</v>
      </c>
      <c r="F111" s="5"/>
      <c r="H111" s="59"/>
    </row>
    <row r="112" spans="1:8" ht="14.1" customHeight="1" x14ac:dyDescent="0.2">
      <c r="A112" s="10" t="s">
        <v>7</v>
      </c>
      <c r="B112" s="127" t="s">
        <v>101</v>
      </c>
      <c r="C112" s="127"/>
      <c r="D112" s="127"/>
      <c r="E112" s="18">
        <f>E87</f>
        <v>57.37</v>
      </c>
      <c r="F112" s="5"/>
      <c r="H112" s="59"/>
    </row>
    <row r="113" spans="1:8" ht="14.1" customHeight="1" x14ac:dyDescent="0.2">
      <c r="A113" s="10" t="s">
        <v>23</v>
      </c>
      <c r="B113" s="127" t="s">
        <v>102</v>
      </c>
      <c r="C113" s="127"/>
      <c r="D113" s="127"/>
      <c r="E113" s="18">
        <f>E95</f>
        <v>465.59999999999997</v>
      </c>
      <c r="F113" s="5"/>
      <c r="H113" s="59"/>
    </row>
    <row r="114" spans="1:8" ht="14.1" customHeight="1" x14ac:dyDescent="0.2">
      <c r="A114" s="128" t="s">
        <v>50</v>
      </c>
      <c r="B114" s="128"/>
      <c r="C114" s="128"/>
      <c r="D114" s="128"/>
      <c r="E114" s="19">
        <f>SUM(E109:E113)</f>
        <v>7150.6900000000005</v>
      </c>
      <c r="F114" s="5"/>
      <c r="H114" s="93"/>
    </row>
    <row r="115" spans="1:8" ht="14.1" customHeight="1" x14ac:dyDescent="0.2">
      <c r="A115" s="10" t="s">
        <v>24</v>
      </c>
      <c r="B115" s="127" t="s">
        <v>104</v>
      </c>
      <c r="C115" s="127"/>
      <c r="D115" s="127"/>
      <c r="E115" s="19">
        <f>E106</f>
        <v>1890.4122988505751</v>
      </c>
      <c r="F115" s="5"/>
    </row>
    <row r="116" spans="1:8" ht="14.1" customHeight="1" x14ac:dyDescent="0.2">
      <c r="A116" s="129" t="s">
        <v>51</v>
      </c>
      <c r="B116" s="129"/>
      <c r="C116" s="129"/>
      <c r="D116" s="129"/>
      <c r="E116" s="40">
        <f>ROUNDDOWN((E114+E99+E100)/(1-D101),2)</f>
        <v>9041.1</v>
      </c>
      <c r="F116" s="28"/>
      <c r="G116" s="51"/>
      <c r="H116" s="51"/>
    </row>
    <row r="117" spans="1:8" ht="14.1" customHeight="1" x14ac:dyDescent="0.2">
      <c r="A117" s="130" t="s">
        <v>136</v>
      </c>
      <c r="B117" s="130"/>
      <c r="C117" s="130"/>
      <c r="D117" s="130"/>
      <c r="E117" s="45">
        <f>E116</f>
        <v>9041.1</v>
      </c>
      <c r="F117" s="5"/>
      <c r="H117" s="61"/>
    </row>
    <row r="118" spans="1:8" ht="14.1" customHeight="1" x14ac:dyDescent="0.2">
      <c r="C118" s="46"/>
      <c r="D118" s="47"/>
      <c r="E118" s="48"/>
      <c r="F118" s="49"/>
    </row>
    <row r="119" spans="1:8" ht="14.1" customHeight="1" x14ac:dyDescent="0.2">
      <c r="C119" s="46"/>
      <c r="D119" s="47"/>
      <c r="E119" s="48"/>
      <c r="F119" s="49"/>
      <c r="G119" s="51"/>
    </row>
    <row r="120" spans="1:8" ht="14.1" customHeight="1" x14ac:dyDescent="0.2">
      <c r="C120" s="46"/>
      <c r="D120" s="47"/>
      <c r="E120" s="52"/>
      <c r="F120" s="49"/>
    </row>
    <row r="121" spans="1:8" ht="14.1" customHeight="1" x14ac:dyDescent="0.2">
      <c r="C121" s="46"/>
      <c r="D121" s="47"/>
      <c r="E121" s="48"/>
      <c r="F121" s="49"/>
    </row>
    <row r="122" spans="1:8" ht="14.1" customHeight="1" x14ac:dyDescent="0.2">
      <c r="C122" s="46"/>
      <c r="D122" s="47"/>
      <c r="E122" s="48"/>
      <c r="F122" s="49"/>
    </row>
    <row r="123" spans="1:8" ht="14.1" customHeight="1" x14ac:dyDescent="0.2">
      <c r="C123" s="46"/>
      <c r="D123" s="47"/>
      <c r="E123" s="48"/>
      <c r="F123" s="49"/>
    </row>
    <row r="124" spans="1:8" ht="14.1" customHeight="1" x14ac:dyDescent="0.2">
      <c r="C124" s="46"/>
      <c r="D124" s="47"/>
      <c r="E124" s="48"/>
      <c r="F124" s="49"/>
    </row>
    <row r="125" spans="1:8" ht="14.1" customHeight="1" x14ac:dyDescent="0.2">
      <c r="C125" s="46"/>
      <c r="D125" s="47"/>
      <c r="E125" s="48"/>
      <c r="F125" s="49"/>
    </row>
    <row r="126" spans="1:8" ht="14.1" customHeight="1" x14ac:dyDescent="0.2">
      <c r="C126" s="46"/>
      <c r="D126" s="47"/>
      <c r="E126" s="48"/>
      <c r="F126" s="49"/>
    </row>
    <row r="127" spans="1:8" ht="14.1" customHeight="1" x14ac:dyDescent="0.2">
      <c r="C127" s="46"/>
      <c r="D127" s="47"/>
      <c r="E127" s="48"/>
      <c r="F127" s="49"/>
    </row>
    <row r="128" spans="1:8" ht="14.1" customHeight="1" x14ac:dyDescent="0.2">
      <c r="C128" s="46"/>
      <c r="D128" s="47"/>
      <c r="E128" s="48"/>
      <c r="F128" s="49"/>
    </row>
    <row r="129" spans="3:6" ht="14.1" customHeight="1" x14ac:dyDescent="0.2">
      <c r="C129" s="46"/>
      <c r="D129" s="47"/>
      <c r="E129" s="48"/>
      <c r="F129" s="49"/>
    </row>
    <row r="130" spans="3:6" ht="14.1" customHeight="1" x14ac:dyDescent="0.2">
      <c r="C130" s="46"/>
      <c r="D130" s="47"/>
      <c r="E130" s="48"/>
      <c r="F130" s="49"/>
    </row>
    <row r="131" spans="3:6" ht="14.1" customHeight="1" x14ac:dyDescent="0.2">
      <c r="C131" s="46"/>
      <c r="D131" s="47"/>
      <c r="E131" s="48"/>
      <c r="F131" s="49"/>
    </row>
    <row r="132" spans="3:6" ht="14.1" customHeight="1" x14ac:dyDescent="0.2">
      <c r="C132" s="46"/>
      <c r="D132" s="47"/>
      <c r="E132" s="48"/>
      <c r="F132" s="49"/>
    </row>
    <row r="133" spans="3:6" ht="14.1" customHeight="1" x14ac:dyDescent="0.2">
      <c r="C133" s="46"/>
      <c r="D133" s="47"/>
      <c r="E133" s="48"/>
      <c r="F133" s="49"/>
    </row>
    <row r="134" spans="3:6" ht="14.1" customHeight="1" x14ac:dyDescent="0.2">
      <c r="C134" s="46"/>
      <c r="D134" s="47"/>
      <c r="E134" s="48"/>
      <c r="F134" s="49"/>
    </row>
    <row r="135" spans="3:6" ht="14.1" customHeight="1" x14ac:dyDescent="0.2">
      <c r="C135" s="46"/>
      <c r="D135" s="47"/>
      <c r="E135" s="48"/>
      <c r="F135" s="49"/>
    </row>
    <row r="136" spans="3:6" ht="14.1" customHeight="1" x14ac:dyDescent="0.2">
      <c r="C136" s="46"/>
      <c r="D136" s="47"/>
      <c r="E136" s="48"/>
      <c r="F136" s="49"/>
    </row>
    <row r="137" spans="3:6" ht="14.1" customHeight="1" x14ac:dyDescent="0.2">
      <c r="C137" s="46"/>
      <c r="D137" s="47"/>
      <c r="E137" s="48"/>
      <c r="F137" s="49"/>
    </row>
    <row r="138" spans="3:6" ht="14.1" customHeight="1" x14ac:dyDescent="0.2">
      <c r="C138" s="46"/>
      <c r="D138" s="47"/>
      <c r="E138" s="48"/>
      <c r="F138" s="49"/>
    </row>
    <row r="139" spans="3:6" ht="14.1" customHeight="1" x14ac:dyDescent="0.2">
      <c r="C139" s="46"/>
      <c r="D139" s="47"/>
      <c r="E139" s="48"/>
      <c r="F139" s="49"/>
    </row>
    <row r="140" spans="3:6" ht="14.1" customHeight="1" x14ac:dyDescent="0.2">
      <c r="C140" s="46"/>
      <c r="D140" s="47"/>
      <c r="E140" s="48"/>
      <c r="F140" s="49"/>
    </row>
    <row r="141" spans="3:6" ht="14.1" customHeight="1" x14ac:dyDescent="0.2">
      <c r="C141" s="46"/>
      <c r="D141" s="47"/>
      <c r="E141" s="48"/>
      <c r="F141" s="49"/>
    </row>
    <row r="142" spans="3:6" ht="14.1" customHeight="1" x14ac:dyDescent="0.2">
      <c r="C142" s="46"/>
      <c r="D142" s="47"/>
      <c r="E142" s="48"/>
      <c r="F142" s="49"/>
    </row>
    <row r="143" spans="3:6" ht="14.1" customHeight="1" x14ac:dyDescent="0.2">
      <c r="C143" s="46"/>
      <c r="D143" s="47"/>
      <c r="E143" s="48"/>
      <c r="F143" s="49"/>
    </row>
    <row r="144" spans="3:6" ht="14.1" customHeight="1" x14ac:dyDescent="0.2">
      <c r="C144" s="46"/>
      <c r="D144" s="47"/>
      <c r="E144" s="48"/>
      <c r="F144" s="49"/>
    </row>
    <row r="145" spans="3:6" ht="14.1" customHeight="1" x14ac:dyDescent="0.2">
      <c r="C145" s="46"/>
      <c r="D145" s="47"/>
      <c r="E145" s="48"/>
      <c r="F145" s="49"/>
    </row>
    <row r="146" spans="3:6" ht="14.1" customHeight="1" x14ac:dyDescent="0.2">
      <c r="C146" s="46"/>
      <c r="D146" s="47"/>
      <c r="E146" s="48"/>
      <c r="F146" s="49"/>
    </row>
    <row r="147" spans="3:6" ht="14.1" customHeight="1" x14ac:dyDescent="0.2">
      <c r="C147" s="46"/>
      <c r="D147" s="47"/>
      <c r="E147" s="48"/>
      <c r="F147" s="49"/>
    </row>
    <row r="148" spans="3:6" ht="14.1" customHeight="1" x14ac:dyDescent="0.2">
      <c r="C148" s="46"/>
      <c r="D148" s="47"/>
      <c r="E148" s="48"/>
      <c r="F148" s="49"/>
    </row>
    <row r="149" spans="3:6" ht="14.1" customHeight="1" x14ac:dyDescent="0.2">
      <c r="C149" s="46"/>
      <c r="D149" s="47"/>
      <c r="E149" s="48"/>
      <c r="F149" s="49"/>
    </row>
    <row r="150" spans="3:6" ht="14.1" customHeight="1" x14ac:dyDescent="0.2">
      <c r="C150" s="46"/>
      <c r="D150" s="47"/>
      <c r="E150" s="48"/>
      <c r="F150" s="49"/>
    </row>
    <row r="151" spans="3:6" ht="14.1" customHeight="1" x14ac:dyDescent="0.2">
      <c r="C151" s="46"/>
      <c r="D151" s="47"/>
      <c r="E151" s="48"/>
      <c r="F151" s="49"/>
    </row>
    <row r="152" spans="3:6" ht="14.1" customHeight="1" x14ac:dyDescent="0.2">
      <c r="C152" s="46"/>
      <c r="D152" s="47"/>
      <c r="E152" s="48"/>
      <c r="F152" s="49"/>
    </row>
    <row r="153" spans="3:6" ht="14.1" customHeight="1" x14ac:dyDescent="0.2">
      <c r="C153" s="46"/>
      <c r="D153" s="47"/>
      <c r="E153" s="48"/>
      <c r="F153" s="49"/>
    </row>
    <row r="154" spans="3:6" ht="14.1" customHeight="1" x14ac:dyDescent="0.2">
      <c r="C154" s="46"/>
      <c r="D154" s="47"/>
      <c r="E154" s="48"/>
      <c r="F154" s="49"/>
    </row>
    <row r="155" spans="3:6" ht="14.1" customHeight="1" x14ac:dyDescent="0.2">
      <c r="C155" s="46"/>
      <c r="D155" s="47"/>
      <c r="E155" s="48"/>
      <c r="F155" s="49"/>
    </row>
    <row r="156" spans="3:6" ht="14.1" customHeight="1" x14ac:dyDescent="0.2">
      <c r="C156" s="46"/>
      <c r="D156" s="47"/>
      <c r="E156" s="48"/>
      <c r="F156" s="49"/>
    </row>
    <row r="157" spans="3:6" ht="14.1" customHeight="1" x14ac:dyDescent="0.2">
      <c r="C157" s="46"/>
      <c r="D157" s="47"/>
      <c r="E157" s="48"/>
      <c r="F157" s="49"/>
    </row>
    <row r="158" spans="3:6" ht="14.1" customHeight="1" x14ac:dyDescent="0.2">
      <c r="C158" s="46"/>
      <c r="D158" s="47"/>
      <c r="E158" s="48"/>
      <c r="F158" s="49"/>
    </row>
    <row r="159" spans="3:6" ht="14.1" customHeight="1" x14ac:dyDescent="0.2">
      <c r="C159" s="46"/>
      <c r="D159" s="47"/>
      <c r="E159" s="48"/>
      <c r="F159" s="49"/>
    </row>
    <row r="160" spans="3:6" ht="14.1" customHeight="1" x14ac:dyDescent="0.2">
      <c r="C160" s="46"/>
      <c r="D160" s="47"/>
      <c r="E160" s="48"/>
      <c r="F160" s="49"/>
    </row>
    <row r="161" spans="3:6" ht="14.1" customHeight="1" x14ac:dyDescent="0.2">
      <c r="C161" s="46"/>
      <c r="D161" s="47"/>
      <c r="E161" s="48"/>
      <c r="F161" s="49"/>
    </row>
    <row r="162" spans="3:6" ht="14.1" customHeight="1" x14ac:dyDescent="0.2">
      <c r="C162" s="46"/>
      <c r="D162" s="47"/>
      <c r="E162" s="48"/>
      <c r="F162" s="49"/>
    </row>
    <row r="163" spans="3:6" ht="14.1" customHeight="1" x14ac:dyDescent="0.2">
      <c r="C163" s="46"/>
      <c r="D163" s="47"/>
      <c r="E163" s="48"/>
      <c r="F163" s="49"/>
    </row>
    <row r="164" spans="3:6" ht="14.1" customHeight="1" x14ac:dyDescent="0.2">
      <c r="C164" s="46"/>
      <c r="D164" s="47"/>
      <c r="E164" s="48"/>
      <c r="F164" s="49"/>
    </row>
    <row r="165" spans="3:6" ht="14.1" customHeight="1" x14ac:dyDescent="0.2">
      <c r="C165" s="46"/>
      <c r="D165" s="47"/>
      <c r="E165" s="48"/>
      <c r="F165" s="49"/>
    </row>
    <row r="166" spans="3:6" ht="14.1" customHeight="1" x14ac:dyDescent="0.2">
      <c r="C166" s="46"/>
      <c r="D166" s="47"/>
      <c r="E166" s="48"/>
      <c r="F166" s="49"/>
    </row>
    <row r="167" spans="3:6" ht="14.1" customHeight="1" x14ac:dyDescent="0.2">
      <c r="C167" s="46"/>
      <c r="D167" s="47"/>
      <c r="E167" s="48"/>
      <c r="F167" s="49"/>
    </row>
    <row r="168" spans="3:6" ht="14.1" customHeight="1" x14ac:dyDescent="0.2">
      <c r="C168" s="46"/>
      <c r="D168" s="47"/>
      <c r="E168" s="48"/>
      <c r="F168" s="49"/>
    </row>
    <row r="169" spans="3:6" ht="14.1" customHeight="1" x14ac:dyDescent="0.2">
      <c r="C169" s="46"/>
      <c r="D169" s="47"/>
      <c r="E169" s="48"/>
      <c r="F169" s="49"/>
    </row>
    <row r="170" spans="3:6" ht="14.1" customHeight="1" x14ac:dyDescent="0.2">
      <c r="C170" s="46"/>
      <c r="D170" s="47"/>
      <c r="E170" s="48"/>
      <c r="F170" s="49"/>
    </row>
    <row r="171" spans="3:6" ht="14.1" customHeight="1" x14ac:dyDescent="0.2">
      <c r="C171" s="46"/>
      <c r="D171" s="47"/>
      <c r="E171" s="48"/>
      <c r="F171" s="49"/>
    </row>
    <row r="172" spans="3:6" ht="14.1" customHeight="1" x14ac:dyDescent="0.2">
      <c r="C172" s="46"/>
      <c r="D172" s="47"/>
      <c r="E172" s="48"/>
      <c r="F172" s="49"/>
    </row>
    <row r="173" spans="3:6" ht="14.1" customHeight="1" x14ac:dyDescent="0.2">
      <c r="C173" s="46"/>
      <c r="D173" s="47"/>
      <c r="E173" s="48"/>
      <c r="F173" s="49"/>
    </row>
    <row r="174" spans="3:6" ht="14.1" customHeight="1" x14ac:dyDescent="0.2">
      <c r="C174" s="46"/>
      <c r="D174" s="47"/>
      <c r="E174" s="48"/>
      <c r="F174" s="49"/>
    </row>
    <row r="175" spans="3:6" ht="14.1" customHeight="1" x14ac:dyDescent="0.2">
      <c r="C175" s="46"/>
      <c r="D175" s="47"/>
      <c r="E175" s="48"/>
      <c r="F175" s="49"/>
    </row>
    <row r="176" spans="3:6" ht="14.1" customHeight="1" x14ac:dyDescent="0.2">
      <c r="C176" s="46"/>
      <c r="D176" s="47"/>
      <c r="E176" s="48"/>
      <c r="F176" s="49"/>
    </row>
    <row r="177" spans="3:6" ht="14.1" customHeight="1" x14ac:dyDescent="0.2">
      <c r="C177" s="46"/>
      <c r="D177" s="47"/>
      <c r="E177" s="48"/>
      <c r="F177" s="49"/>
    </row>
    <row r="178" spans="3:6" ht="14.1" customHeight="1" x14ac:dyDescent="0.2">
      <c r="C178" s="46"/>
      <c r="D178" s="47"/>
      <c r="E178" s="48"/>
      <c r="F178" s="49"/>
    </row>
    <row r="179" spans="3:6" ht="14.1" customHeight="1" x14ac:dyDescent="0.2">
      <c r="C179" s="46"/>
      <c r="D179" s="47"/>
      <c r="E179" s="48"/>
      <c r="F179" s="49"/>
    </row>
    <row r="180" spans="3:6" ht="14.1" customHeight="1" x14ac:dyDescent="0.2">
      <c r="C180" s="46"/>
      <c r="D180" s="47"/>
      <c r="E180" s="48"/>
      <c r="F180" s="49"/>
    </row>
    <row r="181" spans="3:6" ht="14.1" customHeight="1" x14ac:dyDescent="0.2">
      <c r="C181" s="46"/>
      <c r="D181" s="47"/>
      <c r="E181" s="48"/>
      <c r="F181" s="49"/>
    </row>
    <row r="182" spans="3:6" ht="14.1" customHeight="1" x14ac:dyDescent="0.2">
      <c r="C182" s="46"/>
      <c r="D182" s="47"/>
      <c r="E182" s="48"/>
      <c r="F182" s="49"/>
    </row>
    <row r="183" spans="3:6" ht="14.1" customHeight="1" x14ac:dyDescent="0.2">
      <c r="C183" s="46"/>
      <c r="D183" s="47"/>
      <c r="E183" s="48"/>
      <c r="F183" s="49"/>
    </row>
    <row r="184" spans="3:6" ht="14.1" customHeight="1" x14ac:dyDescent="0.2">
      <c r="C184" s="46"/>
      <c r="D184" s="47"/>
      <c r="E184" s="48"/>
      <c r="F184" s="49"/>
    </row>
    <row r="185" spans="3:6" ht="14.1" customHeight="1" x14ac:dyDescent="0.2">
      <c r="C185" s="46"/>
      <c r="D185" s="47"/>
      <c r="E185" s="48"/>
      <c r="F185" s="49"/>
    </row>
    <row r="186" spans="3:6" ht="14.1" customHeight="1" x14ac:dyDescent="0.2">
      <c r="C186" s="46"/>
      <c r="D186" s="47"/>
      <c r="E186" s="48"/>
      <c r="F186" s="49"/>
    </row>
    <row r="187" spans="3:6" ht="14.1" customHeight="1" x14ac:dyDescent="0.2">
      <c r="C187" s="46"/>
      <c r="D187" s="47"/>
      <c r="E187" s="48"/>
      <c r="F187" s="49"/>
    </row>
    <row r="188" spans="3:6" ht="14.1" customHeight="1" x14ac:dyDescent="0.2">
      <c r="C188" s="46"/>
      <c r="D188" s="47"/>
      <c r="E188" s="48"/>
      <c r="F188" s="49"/>
    </row>
    <row r="189" spans="3:6" ht="14.1" customHeight="1" x14ac:dyDescent="0.2">
      <c r="C189" s="46"/>
      <c r="D189" s="47"/>
      <c r="E189" s="48"/>
      <c r="F189" s="49"/>
    </row>
    <row r="190" spans="3:6" ht="14.1" customHeight="1" x14ac:dyDescent="0.2">
      <c r="C190" s="46"/>
      <c r="D190" s="47"/>
      <c r="E190" s="48"/>
      <c r="F190" s="49"/>
    </row>
    <row r="191" spans="3:6" ht="14.1" customHeight="1" x14ac:dyDescent="0.2">
      <c r="C191" s="46"/>
      <c r="D191" s="47"/>
      <c r="E191" s="48"/>
      <c r="F191" s="49"/>
    </row>
    <row r="192" spans="3:6" ht="14.1" customHeight="1" x14ac:dyDescent="0.2">
      <c r="C192" s="46"/>
      <c r="D192" s="47"/>
      <c r="E192" s="48"/>
      <c r="F192" s="49"/>
    </row>
    <row r="193" spans="3:6" ht="14.1" customHeight="1" x14ac:dyDescent="0.2">
      <c r="C193" s="46"/>
      <c r="D193" s="47"/>
      <c r="E193" s="48"/>
      <c r="F193" s="49"/>
    </row>
    <row r="194" spans="3:6" ht="14.1" customHeight="1" x14ac:dyDescent="0.2">
      <c r="C194" s="46"/>
      <c r="D194" s="47"/>
      <c r="E194" s="48"/>
      <c r="F194" s="49"/>
    </row>
    <row r="195" spans="3:6" ht="14.1" customHeight="1" x14ac:dyDescent="0.2">
      <c r="C195" s="46"/>
      <c r="D195" s="47"/>
      <c r="E195" s="48"/>
      <c r="F195" s="49"/>
    </row>
    <row r="196" spans="3:6" ht="14.1" customHeight="1" x14ac:dyDescent="0.2">
      <c r="C196" s="46"/>
      <c r="D196" s="47"/>
      <c r="E196" s="48"/>
      <c r="F196" s="49"/>
    </row>
    <row r="197" spans="3:6" ht="14.1" customHeight="1" x14ac:dyDescent="0.2">
      <c r="C197" s="46"/>
      <c r="D197" s="47"/>
      <c r="E197" s="48"/>
      <c r="F197" s="49"/>
    </row>
    <row r="198" spans="3:6" ht="14.1" customHeight="1" x14ac:dyDescent="0.2">
      <c r="C198" s="46"/>
      <c r="D198" s="47"/>
      <c r="E198" s="48"/>
      <c r="F198" s="49"/>
    </row>
    <row r="199" spans="3:6" ht="14.1" customHeight="1" x14ac:dyDescent="0.2">
      <c r="C199" s="46"/>
      <c r="D199" s="47"/>
      <c r="E199" s="48"/>
      <c r="F199" s="49"/>
    </row>
    <row r="200" spans="3:6" ht="14.1" customHeight="1" x14ac:dyDescent="0.2">
      <c r="C200" s="46"/>
      <c r="D200" s="47"/>
      <c r="E200" s="48"/>
      <c r="F200" s="49"/>
    </row>
    <row r="201" spans="3:6" ht="14.1" customHeight="1" x14ac:dyDescent="0.2">
      <c r="C201" s="46"/>
      <c r="D201" s="47"/>
      <c r="E201" s="48"/>
      <c r="F201" s="49"/>
    </row>
    <row r="202" spans="3:6" ht="14.1" customHeight="1" x14ac:dyDescent="0.2">
      <c r="C202" s="46"/>
      <c r="D202" s="47"/>
      <c r="E202" s="48"/>
      <c r="F202" s="49"/>
    </row>
    <row r="203" spans="3:6" ht="14.1" customHeight="1" x14ac:dyDescent="0.2">
      <c r="C203" s="46"/>
      <c r="D203" s="47"/>
      <c r="E203" s="48"/>
      <c r="F203" s="49"/>
    </row>
    <row r="204" spans="3:6" ht="14.1" customHeight="1" x14ac:dyDescent="0.2">
      <c r="C204" s="46"/>
      <c r="D204" s="47"/>
      <c r="E204" s="48"/>
      <c r="F204" s="49"/>
    </row>
    <row r="205" spans="3:6" ht="14.1" customHeight="1" x14ac:dyDescent="0.2">
      <c r="C205" s="46"/>
      <c r="D205" s="47"/>
      <c r="E205" s="48"/>
      <c r="F205" s="49"/>
    </row>
    <row r="206" spans="3:6" ht="14.1" customHeight="1" x14ac:dyDescent="0.2">
      <c r="C206" s="46"/>
      <c r="D206" s="47"/>
      <c r="E206" s="48"/>
      <c r="F206" s="49"/>
    </row>
    <row r="207" spans="3:6" ht="14.1" customHeight="1" x14ac:dyDescent="0.2">
      <c r="C207" s="46"/>
      <c r="D207" s="47"/>
      <c r="E207" s="48"/>
      <c r="F207" s="49"/>
    </row>
    <row r="208" spans="3:6" ht="14.1" customHeight="1" x14ac:dyDescent="0.2">
      <c r="C208" s="46"/>
      <c r="D208" s="47"/>
      <c r="E208" s="48"/>
      <c r="F208" s="49"/>
    </row>
    <row r="209" spans="3:6" ht="14.1" customHeight="1" x14ac:dyDescent="0.2">
      <c r="C209" s="46"/>
      <c r="D209" s="47"/>
      <c r="E209" s="48"/>
      <c r="F209" s="49"/>
    </row>
    <row r="210" spans="3:6" ht="14.1" customHeight="1" x14ac:dyDescent="0.2">
      <c r="C210" s="46"/>
      <c r="D210" s="47"/>
      <c r="E210" s="48"/>
      <c r="F210" s="49"/>
    </row>
    <row r="211" spans="3:6" ht="14.1" customHeight="1" x14ac:dyDescent="0.2">
      <c r="C211" s="46"/>
      <c r="D211" s="47"/>
      <c r="E211" s="48"/>
      <c r="F211" s="49"/>
    </row>
    <row r="212" spans="3:6" ht="14.1" customHeight="1" x14ac:dyDescent="0.2">
      <c r="C212" s="46"/>
      <c r="D212" s="47"/>
      <c r="E212" s="48"/>
      <c r="F212" s="49"/>
    </row>
    <row r="213" spans="3:6" ht="14.1" customHeight="1" x14ac:dyDescent="0.2">
      <c r="C213" s="46"/>
      <c r="D213" s="47"/>
      <c r="E213" s="48"/>
      <c r="F213" s="49"/>
    </row>
    <row r="214" spans="3:6" ht="14.1" customHeight="1" x14ac:dyDescent="0.2">
      <c r="C214" s="46"/>
      <c r="D214" s="47"/>
      <c r="E214" s="48"/>
      <c r="F214" s="49"/>
    </row>
    <row r="215" spans="3:6" ht="14.1" customHeight="1" x14ac:dyDescent="0.2">
      <c r="C215" s="46"/>
      <c r="D215" s="47"/>
      <c r="E215" s="48"/>
      <c r="F215" s="49"/>
    </row>
    <row r="216" spans="3:6" ht="14.1" customHeight="1" x14ac:dyDescent="0.2">
      <c r="C216" s="46"/>
      <c r="D216" s="47"/>
      <c r="E216" s="48"/>
      <c r="F216" s="49"/>
    </row>
    <row r="217" spans="3:6" ht="14.1" customHeight="1" x14ac:dyDescent="0.2">
      <c r="C217" s="46"/>
      <c r="D217" s="47"/>
      <c r="E217" s="48"/>
      <c r="F217" s="49"/>
    </row>
    <row r="218" spans="3:6" ht="14.1" customHeight="1" x14ac:dyDescent="0.2">
      <c r="C218" s="46"/>
      <c r="D218" s="47"/>
      <c r="E218" s="48"/>
      <c r="F218" s="49"/>
    </row>
    <row r="219" spans="3:6" ht="14.1" customHeight="1" x14ac:dyDescent="0.2">
      <c r="C219" s="46"/>
      <c r="D219" s="47"/>
      <c r="E219" s="48"/>
      <c r="F219" s="49"/>
    </row>
    <row r="220" spans="3:6" ht="14.1" customHeight="1" x14ac:dyDescent="0.2">
      <c r="C220" s="46"/>
      <c r="D220" s="47"/>
      <c r="E220" s="48"/>
      <c r="F220" s="49"/>
    </row>
    <row r="221" spans="3:6" ht="14.1" customHeight="1" x14ac:dyDescent="0.2">
      <c r="C221" s="46"/>
      <c r="D221" s="47"/>
      <c r="E221" s="48"/>
      <c r="F221" s="49"/>
    </row>
    <row r="222" spans="3:6" ht="14.1" customHeight="1" x14ac:dyDescent="0.2">
      <c r="C222" s="46"/>
      <c r="D222" s="47"/>
      <c r="E222" s="48"/>
      <c r="F222" s="49"/>
    </row>
    <row r="223" spans="3:6" ht="14.1" customHeight="1" x14ac:dyDescent="0.2">
      <c r="C223" s="46"/>
      <c r="D223" s="47"/>
      <c r="E223" s="48"/>
      <c r="F223" s="49"/>
    </row>
    <row r="224" spans="3:6" ht="14.1" customHeight="1" x14ac:dyDescent="0.2">
      <c r="C224" s="46"/>
      <c r="D224" s="47"/>
      <c r="E224" s="48"/>
      <c r="F224" s="49"/>
    </row>
    <row r="225" spans="3:6" ht="14.1" customHeight="1" x14ac:dyDescent="0.2">
      <c r="C225" s="46"/>
      <c r="D225" s="47"/>
      <c r="E225" s="48"/>
      <c r="F225" s="49"/>
    </row>
    <row r="226" spans="3:6" ht="14.1" customHeight="1" x14ac:dyDescent="0.2">
      <c r="C226" s="46"/>
      <c r="D226" s="47"/>
      <c r="E226" s="48"/>
      <c r="F226" s="49"/>
    </row>
    <row r="227" spans="3:6" ht="14.1" customHeight="1" x14ac:dyDescent="0.2">
      <c r="C227" s="46"/>
      <c r="D227" s="47"/>
      <c r="E227" s="48"/>
      <c r="F227" s="49"/>
    </row>
    <row r="228" spans="3:6" ht="14.1" customHeight="1" x14ac:dyDescent="0.2">
      <c r="C228" s="46"/>
      <c r="D228" s="47"/>
      <c r="E228" s="48"/>
      <c r="F228" s="49"/>
    </row>
    <row r="229" spans="3:6" ht="14.1" customHeight="1" x14ac:dyDescent="0.2">
      <c r="C229" s="46"/>
      <c r="D229" s="47"/>
      <c r="E229" s="48"/>
      <c r="F229" s="49"/>
    </row>
    <row r="230" spans="3:6" ht="14.1" customHeight="1" x14ac:dyDescent="0.2">
      <c r="C230" s="46"/>
      <c r="D230" s="47"/>
      <c r="E230" s="48"/>
      <c r="F230" s="49"/>
    </row>
    <row r="231" spans="3:6" ht="14.1" customHeight="1" x14ac:dyDescent="0.2">
      <c r="C231" s="46"/>
      <c r="D231" s="47"/>
      <c r="E231" s="48"/>
      <c r="F231" s="49"/>
    </row>
    <row r="232" spans="3:6" ht="14.1" customHeight="1" x14ac:dyDescent="0.2">
      <c r="C232" s="46"/>
      <c r="D232" s="47"/>
      <c r="E232" s="48"/>
      <c r="F232" s="49"/>
    </row>
    <row r="233" spans="3:6" ht="14.1" customHeight="1" x14ac:dyDescent="0.2">
      <c r="C233" s="46"/>
      <c r="D233" s="47"/>
      <c r="E233" s="48"/>
      <c r="F233" s="49"/>
    </row>
    <row r="234" spans="3:6" ht="14.1" customHeight="1" x14ac:dyDescent="0.2">
      <c r="C234" s="46"/>
      <c r="D234" s="47"/>
      <c r="E234" s="48"/>
      <c r="F234" s="49"/>
    </row>
    <row r="235" spans="3:6" ht="14.1" customHeight="1" x14ac:dyDescent="0.2">
      <c r="C235" s="46"/>
      <c r="D235" s="47"/>
      <c r="E235" s="48"/>
      <c r="F235" s="49"/>
    </row>
    <row r="236" spans="3:6" ht="14.1" customHeight="1" x14ac:dyDescent="0.2">
      <c r="C236" s="46"/>
      <c r="D236" s="47"/>
      <c r="E236" s="48"/>
      <c r="F236" s="49"/>
    </row>
    <row r="237" spans="3:6" ht="14.1" customHeight="1" x14ac:dyDescent="0.2">
      <c r="C237" s="46"/>
      <c r="D237" s="47"/>
      <c r="E237" s="48"/>
      <c r="F237" s="49"/>
    </row>
    <row r="238" spans="3:6" ht="14.1" customHeight="1" x14ac:dyDescent="0.2">
      <c r="C238" s="46"/>
      <c r="D238" s="47"/>
      <c r="E238" s="48"/>
      <c r="F238" s="49"/>
    </row>
    <row r="239" spans="3:6" ht="14.1" customHeight="1" x14ac:dyDescent="0.2">
      <c r="C239" s="46"/>
      <c r="D239" s="47"/>
      <c r="E239" s="48"/>
      <c r="F239" s="49"/>
    </row>
    <row r="240" spans="3:6" ht="14.1" customHeight="1" x14ac:dyDescent="0.2">
      <c r="C240" s="46"/>
      <c r="D240" s="47"/>
      <c r="E240" s="48"/>
      <c r="F240" s="49"/>
    </row>
    <row r="241" spans="3:6" ht="14.1" customHeight="1" x14ac:dyDescent="0.2">
      <c r="C241" s="46"/>
      <c r="D241" s="47"/>
      <c r="E241" s="48"/>
      <c r="F241" s="49"/>
    </row>
    <row r="242" spans="3:6" ht="14.1" customHeight="1" x14ac:dyDescent="0.2">
      <c r="C242" s="46"/>
      <c r="D242" s="47"/>
      <c r="E242" s="48"/>
      <c r="F242" s="49"/>
    </row>
    <row r="243" spans="3:6" ht="14.1" customHeight="1" x14ac:dyDescent="0.2">
      <c r="C243" s="46"/>
      <c r="D243" s="47"/>
      <c r="E243" s="48"/>
      <c r="F243" s="49"/>
    </row>
    <row r="244" spans="3:6" ht="14.1" customHeight="1" x14ac:dyDescent="0.2">
      <c r="C244" s="46"/>
      <c r="D244" s="47"/>
      <c r="E244" s="48"/>
      <c r="F244" s="49"/>
    </row>
    <row r="245" spans="3:6" ht="14.1" customHeight="1" x14ac:dyDescent="0.2">
      <c r="C245" s="46"/>
      <c r="D245" s="47"/>
      <c r="E245" s="48"/>
      <c r="F245" s="49"/>
    </row>
    <row r="246" spans="3:6" ht="14.1" customHeight="1" x14ac:dyDescent="0.2">
      <c r="C246" s="46"/>
      <c r="D246" s="47"/>
      <c r="E246" s="48"/>
      <c r="F246" s="49"/>
    </row>
    <row r="247" spans="3:6" ht="14.1" customHeight="1" x14ac:dyDescent="0.2">
      <c r="C247" s="46"/>
      <c r="D247" s="47"/>
      <c r="E247" s="48"/>
      <c r="F247" s="49"/>
    </row>
    <row r="248" spans="3:6" ht="14.1" customHeight="1" x14ac:dyDescent="0.2">
      <c r="C248" s="46"/>
      <c r="D248" s="47"/>
      <c r="E248" s="48"/>
      <c r="F248" s="49"/>
    </row>
    <row r="249" spans="3:6" ht="14.1" customHeight="1" x14ac:dyDescent="0.2">
      <c r="C249" s="46"/>
      <c r="D249" s="47"/>
      <c r="E249" s="48"/>
      <c r="F249" s="49"/>
    </row>
    <row r="250" spans="3:6" ht="14.1" customHeight="1" x14ac:dyDescent="0.2">
      <c r="C250" s="46"/>
      <c r="D250" s="47"/>
      <c r="E250" s="48"/>
      <c r="F250" s="49"/>
    </row>
    <row r="251" spans="3:6" ht="14.1" customHeight="1" x14ac:dyDescent="0.2">
      <c r="C251" s="46"/>
      <c r="D251" s="47"/>
      <c r="E251" s="48"/>
      <c r="F251" s="49"/>
    </row>
    <row r="252" spans="3:6" ht="14.1" customHeight="1" x14ac:dyDescent="0.2">
      <c r="C252" s="46"/>
      <c r="D252" s="47"/>
      <c r="E252" s="48"/>
      <c r="F252" s="49"/>
    </row>
    <row r="253" spans="3:6" ht="14.1" customHeight="1" x14ac:dyDescent="0.2">
      <c r="C253" s="46"/>
      <c r="D253" s="47"/>
      <c r="E253" s="48"/>
      <c r="F253" s="49"/>
    </row>
    <row r="254" spans="3:6" ht="14.1" customHeight="1" x14ac:dyDescent="0.2">
      <c r="C254" s="46"/>
      <c r="D254" s="47"/>
      <c r="E254" s="48"/>
      <c r="F254" s="49"/>
    </row>
    <row r="255" spans="3:6" ht="14.1" customHeight="1" x14ac:dyDescent="0.2">
      <c r="C255" s="46"/>
      <c r="D255" s="47"/>
      <c r="E255" s="48"/>
      <c r="F255" s="49"/>
    </row>
    <row r="256" spans="3:6" ht="14.1" customHeight="1" x14ac:dyDescent="0.2">
      <c r="C256" s="46"/>
      <c r="D256" s="47"/>
      <c r="E256" s="48"/>
      <c r="F256" s="49"/>
    </row>
    <row r="257" spans="3:6" ht="14.1" customHeight="1" x14ac:dyDescent="0.2">
      <c r="C257" s="46"/>
      <c r="D257" s="47"/>
      <c r="E257" s="48"/>
      <c r="F257" s="49"/>
    </row>
    <row r="258" spans="3:6" ht="14.1" customHeight="1" x14ac:dyDescent="0.2">
      <c r="C258" s="46"/>
      <c r="D258" s="47"/>
      <c r="E258" s="48"/>
      <c r="F258" s="49"/>
    </row>
    <row r="259" spans="3:6" ht="14.1" customHeight="1" x14ac:dyDescent="0.2">
      <c r="C259" s="46"/>
      <c r="D259" s="47"/>
      <c r="E259" s="48"/>
      <c r="F259" s="49"/>
    </row>
    <row r="260" spans="3:6" ht="14.1" customHeight="1" x14ac:dyDescent="0.2">
      <c r="C260" s="46"/>
      <c r="D260" s="47"/>
      <c r="E260" s="48"/>
      <c r="F260" s="49"/>
    </row>
    <row r="261" spans="3:6" ht="14.1" customHeight="1" x14ac:dyDescent="0.2">
      <c r="C261" s="46"/>
      <c r="D261" s="47"/>
      <c r="E261" s="48"/>
      <c r="F261" s="49"/>
    </row>
    <row r="262" spans="3:6" ht="14.1" customHeight="1" x14ac:dyDescent="0.2">
      <c r="C262" s="46"/>
      <c r="D262" s="47"/>
      <c r="E262" s="48"/>
      <c r="F262" s="49"/>
    </row>
    <row r="263" spans="3:6" ht="14.1" customHeight="1" x14ac:dyDescent="0.2">
      <c r="C263" s="46"/>
      <c r="D263" s="47"/>
      <c r="E263" s="48"/>
      <c r="F263" s="49"/>
    </row>
    <row r="264" spans="3:6" ht="14.1" customHeight="1" x14ac:dyDescent="0.2">
      <c r="C264" s="46"/>
      <c r="D264" s="47"/>
      <c r="E264" s="48"/>
      <c r="F264" s="49"/>
    </row>
    <row r="265" spans="3:6" ht="14.1" customHeight="1" x14ac:dyDescent="0.2">
      <c r="C265" s="46"/>
      <c r="D265" s="47"/>
      <c r="E265" s="48"/>
      <c r="F265" s="49"/>
    </row>
    <row r="266" spans="3:6" ht="14.1" customHeight="1" x14ac:dyDescent="0.2">
      <c r="C266" s="46"/>
      <c r="D266" s="47"/>
      <c r="E266" s="48"/>
      <c r="F266" s="49"/>
    </row>
    <row r="267" spans="3:6" ht="14.1" customHeight="1" x14ac:dyDescent="0.2">
      <c r="C267" s="46"/>
      <c r="D267" s="47"/>
      <c r="E267" s="48"/>
      <c r="F267" s="49"/>
    </row>
    <row r="268" spans="3:6" ht="14.1" customHeight="1" x14ac:dyDescent="0.2">
      <c r="C268" s="46"/>
      <c r="D268" s="47"/>
      <c r="E268" s="48"/>
      <c r="F268" s="49"/>
    </row>
    <row r="269" spans="3:6" ht="14.1" customHeight="1" x14ac:dyDescent="0.2">
      <c r="C269" s="46"/>
      <c r="D269" s="47"/>
      <c r="E269" s="48"/>
      <c r="F269" s="49"/>
    </row>
    <row r="270" spans="3:6" ht="14.1" customHeight="1" x14ac:dyDescent="0.2">
      <c r="C270" s="46"/>
      <c r="D270" s="47"/>
      <c r="E270" s="48"/>
      <c r="F270" s="49"/>
    </row>
    <row r="271" spans="3:6" ht="14.1" customHeight="1" x14ac:dyDescent="0.2">
      <c r="C271" s="46"/>
      <c r="D271" s="47"/>
      <c r="E271" s="48"/>
      <c r="F271" s="49"/>
    </row>
    <row r="272" spans="3:6" ht="14.1" customHeight="1" x14ac:dyDescent="0.2">
      <c r="C272" s="46"/>
      <c r="D272" s="47"/>
      <c r="E272" s="48"/>
      <c r="F272" s="49"/>
    </row>
    <row r="273" spans="3:6" ht="14.1" customHeight="1" x14ac:dyDescent="0.2">
      <c r="C273" s="46"/>
      <c r="D273" s="47"/>
      <c r="E273" s="48"/>
      <c r="F273" s="49"/>
    </row>
    <row r="274" spans="3:6" ht="14.1" customHeight="1" x14ac:dyDescent="0.2">
      <c r="C274" s="46"/>
      <c r="D274" s="47"/>
      <c r="E274" s="48"/>
      <c r="F274" s="49"/>
    </row>
    <row r="275" spans="3:6" ht="14.1" customHeight="1" x14ac:dyDescent="0.2">
      <c r="C275" s="46"/>
      <c r="D275" s="47"/>
      <c r="E275" s="48"/>
      <c r="F275" s="49"/>
    </row>
    <row r="276" spans="3:6" ht="14.1" customHeight="1" x14ac:dyDescent="0.2">
      <c r="C276" s="46"/>
      <c r="D276" s="47"/>
      <c r="E276" s="48"/>
      <c r="F276" s="49"/>
    </row>
    <row r="277" spans="3:6" ht="14.1" customHeight="1" x14ac:dyDescent="0.2">
      <c r="C277" s="46"/>
      <c r="D277" s="47"/>
      <c r="E277" s="48"/>
      <c r="F277" s="49"/>
    </row>
    <row r="278" spans="3:6" ht="14.1" customHeight="1" x14ac:dyDescent="0.2">
      <c r="C278" s="46"/>
      <c r="D278" s="47"/>
      <c r="E278" s="48"/>
      <c r="F278" s="49"/>
    </row>
    <row r="279" spans="3:6" ht="14.1" customHeight="1" x14ac:dyDescent="0.2">
      <c r="C279" s="46"/>
      <c r="D279" s="47"/>
      <c r="E279" s="48"/>
      <c r="F279" s="49"/>
    </row>
    <row r="280" spans="3:6" ht="14.1" customHeight="1" x14ac:dyDescent="0.2">
      <c r="C280" s="46"/>
      <c r="D280" s="47"/>
      <c r="E280" s="48"/>
      <c r="F280" s="49"/>
    </row>
    <row r="281" spans="3:6" ht="14.1" customHeight="1" x14ac:dyDescent="0.2">
      <c r="C281" s="46"/>
      <c r="D281" s="47"/>
      <c r="E281" s="48"/>
      <c r="F281" s="49"/>
    </row>
    <row r="282" spans="3:6" ht="14.1" customHeight="1" x14ac:dyDescent="0.2">
      <c r="C282" s="46"/>
      <c r="D282" s="47"/>
      <c r="E282" s="48"/>
      <c r="F282" s="49"/>
    </row>
    <row r="283" spans="3:6" ht="14.1" customHeight="1" x14ac:dyDescent="0.2">
      <c r="C283" s="46"/>
      <c r="D283" s="47"/>
      <c r="E283" s="48"/>
      <c r="F283" s="49"/>
    </row>
    <row r="284" spans="3:6" ht="14.1" customHeight="1" x14ac:dyDescent="0.2">
      <c r="C284" s="46"/>
      <c r="D284" s="47"/>
      <c r="E284" s="48"/>
      <c r="F284" s="49"/>
    </row>
    <row r="285" spans="3:6" ht="14.1" customHeight="1" x14ac:dyDescent="0.2">
      <c r="C285" s="46"/>
      <c r="D285" s="47"/>
      <c r="E285" s="48"/>
      <c r="F285" s="49"/>
    </row>
    <row r="286" spans="3:6" ht="14.1" customHeight="1" x14ac:dyDescent="0.2">
      <c r="C286" s="46"/>
      <c r="D286" s="47"/>
      <c r="E286" s="48"/>
      <c r="F286" s="49"/>
    </row>
    <row r="287" spans="3:6" ht="14.1" customHeight="1" x14ac:dyDescent="0.2">
      <c r="C287" s="46"/>
      <c r="D287" s="47"/>
      <c r="E287" s="48"/>
      <c r="F287" s="49"/>
    </row>
    <row r="288" spans="3:6" ht="14.1" customHeight="1" x14ac:dyDescent="0.2">
      <c r="C288" s="46"/>
      <c r="D288" s="47"/>
      <c r="E288" s="48"/>
      <c r="F288" s="49"/>
    </row>
    <row r="289" spans="3:6" ht="14.1" customHeight="1" x14ac:dyDescent="0.2">
      <c r="C289" s="46"/>
      <c r="D289" s="47"/>
      <c r="E289" s="48"/>
      <c r="F289" s="49"/>
    </row>
    <row r="290" spans="3:6" ht="14.1" customHeight="1" x14ac:dyDescent="0.2">
      <c r="C290" s="46"/>
      <c r="D290" s="47"/>
      <c r="E290" s="48"/>
      <c r="F290" s="49"/>
    </row>
    <row r="291" spans="3:6" ht="14.1" customHeight="1" x14ac:dyDescent="0.2">
      <c r="C291" s="46"/>
      <c r="D291" s="47"/>
      <c r="E291" s="48"/>
      <c r="F291" s="49"/>
    </row>
    <row r="292" spans="3:6" ht="14.1" customHeight="1" x14ac:dyDescent="0.2">
      <c r="C292" s="46"/>
      <c r="D292" s="47"/>
      <c r="E292" s="48"/>
      <c r="F292" s="49"/>
    </row>
    <row r="293" spans="3:6" ht="14.1" customHeight="1" x14ac:dyDescent="0.2">
      <c r="C293" s="46"/>
      <c r="D293" s="47"/>
      <c r="E293" s="48"/>
      <c r="F293" s="49"/>
    </row>
    <row r="294" spans="3:6" ht="14.1" customHeight="1" x14ac:dyDescent="0.2">
      <c r="C294" s="46"/>
      <c r="D294" s="47"/>
      <c r="E294" s="48"/>
      <c r="F294" s="49"/>
    </row>
    <row r="295" spans="3:6" ht="14.1" customHeight="1" x14ac:dyDescent="0.2">
      <c r="C295" s="46"/>
      <c r="D295" s="47"/>
      <c r="E295" s="48"/>
      <c r="F295" s="49"/>
    </row>
    <row r="296" spans="3:6" ht="14.1" customHeight="1" x14ac:dyDescent="0.2">
      <c r="C296" s="46"/>
      <c r="D296" s="47"/>
      <c r="E296" s="48"/>
      <c r="F296" s="49"/>
    </row>
    <row r="297" spans="3:6" ht="14.1" customHeight="1" x14ac:dyDescent="0.2">
      <c r="C297" s="46"/>
      <c r="D297" s="47"/>
      <c r="E297" s="48"/>
      <c r="F297" s="49"/>
    </row>
    <row r="298" spans="3:6" ht="14.1" customHeight="1" x14ac:dyDescent="0.2">
      <c r="C298" s="46"/>
      <c r="D298" s="47"/>
      <c r="E298" s="48"/>
      <c r="F298" s="49"/>
    </row>
    <row r="299" spans="3:6" ht="14.1" customHeight="1" x14ac:dyDescent="0.2">
      <c r="C299" s="46"/>
      <c r="D299" s="47"/>
      <c r="E299" s="48"/>
      <c r="F299" s="49"/>
    </row>
    <row r="300" spans="3:6" ht="14.1" customHeight="1" x14ac:dyDescent="0.2">
      <c r="C300" s="46"/>
      <c r="D300" s="47"/>
      <c r="E300" s="48"/>
      <c r="F300" s="49"/>
    </row>
    <row r="301" spans="3:6" ht="14.1" customHeight="1" x14ac:dyDescent="0.2">
      <c r="C301" s="46"/>
      <c r="D301" s="47"/>
      <c r="E301" s="48"/>
      <c r="F301" s="49"/>
    </row>
    <row r="302" spans="3:6" ht="14.1" customHeight="1" x14ac:dyDescent="0.2">
      <c r="C302" s="46"/>
      <c r="D302" s="47"/>
      <c r="E302" s="48"/>
      <c r="F302" s="49"/>
    </row>
    <row r="303" spans="3:6" ht="14.1" customHeight="1" x14ac:dyDescent="0.2">
      <c r="C303" s="46"/>
      <c r="D303" s="47"/>
      <c r="E303" s="48"/>
      <c r="F303" s="49"/>
    </row>
    <row r="304" spans="3:6" ht="14.1" customHeight="1" x14ac:dyDescent="0.2">
      <c r="C304" s="46"/>
      <c r="D304" s="47"/>
      <c r="E304" s="48"/>
      <c r="F304" s="49"/>
    </row>
    <row r="305" spans="3:6" ht="14.1" customHeight="1" x14ac:dyDescent="0.2">
      <c r="C305" s="46"/>
      <c r="D305" s="47"/>
      <c r="E305" s="48"/>
      <c r="F305" s="49"/>
    </row>
    <row r="306" spans="3:6" ht="14.1" customHeight="1" x14ac:dyDescent="0.2">
      <c r="C306" s="46"/>
      <c r="D306" s="47"/>
      <c r="E306" s="48"/>
      <c r="F306" s="49"/>
    </row>
    <row r="307" spans="3:6" ht="14.1" customHeight="1" x14ac:dyDescent="0.2">
      <c r="C307" s="46"/>
      <c r="D307" s="47"/>
      <c r="E307" s="48"/>
      <c r="F307" s="49"/>
    </row>
    <row r="308" spans="3:6" ht="14.1" customHeight="1" x14ac:dyDescent="0.2">
      <c r="C308" s="46"/>
      <c r="D308" s="47"/>
      <c r="E308" s="48"/>
      <c r="F308" s="49"/>
    </row>
    <row r="309" spans="3:6" ht="14.1" customHeight="1" x14ac:dyDescent="0.2">
      <c r="C309" s="46"/>
      <c r="D309" s="47"/>
      <c r="E309" s="48"/>
      <c r="F309" s="49"/>
    </row>
    <row r="310" spans="3:6" ht="14.1" customHeight="1" x14ac:dyDescent="0.2">
      <c r="C310" s="46"/>
      <c r="D310" s="47"/>
      <c r="E310" s="48"/>
      <c r="F310" s="49"/>
    </row>
    <row r="311" spans="3:6" ht="14.1" customHeight="1" x14ac:dyDescent="0.2">
      <c r="C311" s="46"/>
      <c r="D311" s="47"/>
      <c r="E311" s="48"/>
      <c r="F311" s="49"/>
    </row>
    <row r="312" spans="3:6" ht="14.1" customHeight="1" x14ac:dyDescent="0.2">
      <c r="C312" s="46"/>
      <c r="D312" s="47"/>
      <c r="E312" s="48"/>
      <c r="F312" s="49"/>
    </row>
    <row r="313" spans="3:6" ht="14.1" customHeight="1" x14ac:dyDescent="0.2">
      <c r="C313" s="46"/>
      <c r="D313" s="47"/>
      <c r="E313" s="48"/>
      <c r="F313" s="49"/>
    </row>
    <row r="314" spans="3:6" ht="14.1" customHeight="1" x14ac:dyDescent="0.2">
      <c r="C314" s="46"/>
      <c r="D314" s="47"/>
      <c r="E314" s="48"/>
      <c r="F314" s="49"/>
    </row>
    <row r="315" spans="3:6" ht="14.1" customHeight="1" x14ac:dyDescent="0.2">
      <c r="C315" s="46"/>
      <c r="D315" s="47"/>
      <c r="E315" s="48"/>
      <c r="F315" s="49"/>
    </row>
    <row r="316" spans="3:6" ht="14.1" customHeight="1" x14ac:dyDescent="0.2">
      <c r="C316" s="46"/>
      <c r="D316" s="47"/>
      <c r="E316" s="48"/>
      <c r="F316" s="49"/>
    </row>
    <row r="317" spans="3:6" ht="14.1" customHeight="1" x14ac:dyDescent="0.2">
      <c r="C317" s="46"/>
      <c r="D317" s="47"/>
      <c r="E317" s="48"/>
      <c r="F317" s="49"/>
    </row>
    <row r="318" spans="3:6" ht="14.1" customHeight="1" x14ac:dyDescent="0.2">
      <c r="C318" s="46"/>
      <c r="D318" s="47"/>
      <c r="E318" s="48"/>
      <c r="F318" s="49"/>
    </row>
    <row r="319" spans="3:6" ht="14.1" customHeight="1" x14ac:dyDescent="0.2">
      <c r="C319" s="46"/>
      <c r="D319" s="47"/>
      <c r="E319" s="48"/>
      <c r="F319" s="49"/>
    </row>
    <row r="320" spans="3:6" ht="14.1" customHeight="1" x14ac:dyDescent="0.2">
      <c r="C320" s="46"/>
      <c r="D320" s="47"/>
      <c r="E320" s="48"/>
      <c r="F320" s="49"/>
    </row>
    <row r="321" spans="3:6" ht="14.1" customHeight="1" x14ac:dyDescent="0.2">
      <c r="C321" s="46"/>
      <c r="D321" s="47"/>
      <c r="E321" s="48"/>
      <c r="F321" s="49"/>
    </row>
    <row r="322" spans="3:6" ht="14.1" customHeight="1" x14ac:dyDescent="0.2">
      <c r="C322" s="46"/>
      <c r="D322" s="47"/>
      <c r="E322" s="48"/>
      <c r="F322" s="49"/>
    </row>
    <row r="323" spans="3:6" ht="14.1" customHeight="1" x14ac:dyDescent="0.2">
      <c r="C323" s="46"/>
      <c r="D323" s="47"/>
      <c r="E323" s="48"/>
      <c r="F323" s="49"/>
    </row>
    <row r="324" spans="3:6" ht="14.1" customHeight="1" x14ac:dyDescent="0.2">
      <c r="C324" s="46"/>
      <c r="D324" s="47"/>
      <c r="E324" s="48"/>
      <c r="F324" s="49"/>
    </row>
    <row r="325" spans="3:6" ht="14.1" customHeight="1" x14ac:dyDescent="0.2">
      <c r="C325" s="46"/>
      <c r="D325" s="47"/>
      <c r="E325" s="48"/>
      <c r="F325" s="49"/>
    </row>
    <row r="326" spans="3:6" ht="14.1" customHeight="1" x14ac:dyDescent="0.2">
      <c r="C326" s="46"/>
      <c r="D326" s="47"/>
      <c r="E326" s="48"/>
      <c r="F326" s="49"/>
    </row>
    <row r="327" spans="3:6" ht="14.1" customHeight="1" x14ac:dyDescent="0.2">
      <c r="C327" s="46"/>
      <c r="D327" s="47"/>
      <c r="E327" s="48"/>
      <c r="F327" s="49"/>
    </row>
    <row r="328" spans="3:6" ht="14.1" customHeight="1" x14ac:dyDescent="0.2">
      <c r="C328" s="46"/>
      <c r="D328" s="47"/>
      <c r="E328" s="48"/>
      <c r="F328" s="49"/>
    </row>
    <row r="329" spans="3:6" ht="14.1" customHeight="1" x14ac:dyDescent="0.2">
      <c r="C329" s="46"/>
      <c r="D329" s="47"/>
      <c r="E329" s="48"/>
      <c r="F329" s="49"/>
    </row>
    <row r="330" spans="3:6" ht="14.1" customHeight="1" x14ac:dyDescent="0.2">
      <c r="C330" s="46"/>
      <c r="D330" s="47"/>
      <c r="E330" s="48"/>
      <c r="F330" s="49"/>
    </row>
    <row r="331" spans="3:6" ht="14.1" customHeight="1" x14ac:dyDescent="0.2">
      <c r="C331" s="46"/>
      <c r="D331" s="47"/>
      <c r="E331" s="48"/>
      <c r="F331" s="49"/>
    </row>
    <row r="332" spans="3:6" ht="14.1" customHeight="1" x14ac:dyDescent="0.2">
      <c r="C332" s="46"/>
      <c r="D332" s="47"/>
      <c r="E332" s="48"/>
      <c r="F332" s="49"/>
    </row>
    <row r="333" spans="3:6" ht="14.1" customHeight="1" x14ac:dyDescent="0.2">
      <c r="C333" s="46"/>
      <c r="D333" s="47"/>
      <c r="E333" s="48"/>
      <c r="F333" s="49"/>
    </row>
    <row r="334" spans="3:6" ht="14.1" customHeight="1" x14ac:dyDescent="0.2">
      <c r="C334" s="46"/>
      <c r="D334" s="47"/>
      <c r="E334" s="48"/>
      <c r="F334" s="49"/>
    </row>
    <row r="335" spans="3:6" ht="14.1" customHeight="1" x14ac:dyDescent="0.2">
      <c r="C335" s="46"/>
      <c r="D335" s="47"/>
      <c r="E335" s="48"/>
      <c r="F335" s="49"/>
    </row>
    <row r="336" spans="3:6" ht="14.1" customHeight="1" x14ac:dyDescent="0.2">
      <c r="C336" s="46"/>
      <c r="D336" s="47"/>
      <c r="E336" s="48"/>
      <c r="F336" s="49"/>
    </row>
    <row r="337" spans="3:6" ht="14.1" customHeight="1" x14ac:dyDescent="0.2">
      <c r="C337" s="46"/>
      <c r="D337" s="47"/>
      <c r="E337" s="48"/>
      <c r="F337" s="49"/>
    </row>
    <row r="338" spans="3:6" ht="14.1" customHeight="1" x14ac:dyDescent="0.2">
      <c r="C338" s="46"/>
      <c r="D338" s="47"/>
      <c r="E338" s="48"/>
      <c r="F338" s="49"/>
    </row>
    <row r="339" spans="3:6" ht="14.1" customHeight="1" x14ac:dyDescent="0.2">
      <c r="C339" s="46"/>
      <c r="D339" s="47"/>
      <c r="E339" s="48"/>
      <c r="F339" s="49"/>
    </row>
    <row r="340" spans="3:6" ht="14.1" customHeight="1" x14ac:dyDescent="0.2">
      <c r="C340" s="46"/>
      <c r="D340" s="47"/>
      <c r="E340" s="48"/>
      <c r="F340" s="49"/>
    </row>
    <row r="341" spans="3:6" ht="14.1" customHeight="1" x14ac:dyDescent="0.2">
      <c r="C341" s="46"/>
      <c r="D341" s="47"/>
      <c r="E341" s="48"/>
      <c r="F341" s="49"/>
    </row>
    <row r="342" spans="3:6" ht="14.1" customHeight="1" x14ac:dyDescent="0.2">
      <c r="C342" s="46"/>
      <c r="D342" s="47"/>
      <c r="E342" s="48"/>
      <c r="F342" s="49"/>
    </row>
    <row r="343" spans="3:6" ht="14.1" customHeight="1" x14ac:dyDescent="0.2">
      <c r="C343" s="46"/>
      <c r="D343" s="47"/>
      <c r="E343" s="48"/>
      <c r="F343" s="49"/>
    </row>
    <row r="344" spans="3:6" ht="14.1" customHeight="1" x14ac:dyDescent="0.2">
      <c r="C344" s="46"/>
      <c r="D344" s="47"/>
      <c r="E344" s="48"/>
      <c r="F344" s="49"/>
    </row>
    <row r="345" spans="3:6" ht="14.1" customHeight="1" x14ac:dyDescent="0.2">
      <c r="C345" s="46"/>
      <c r="D345" s="47"/>
      <c r="E345" s="48"/>
      <c r="F345" s="49"/>
    </row>
    <row r="346" spans="3:6" ht="14.1" customHeight="1" x14ac:dyDescent="0.2">
      <c r="C346" s="46"/>
      <c r="D346" s="47"/>
      <c r="E346" s="48"/>
      <c r="F346" s="49"/>
    </row>
    <row r="347" spans="3:6" ht="14.1" customHeight="1" x14ac:dyDescent="0.2">
      <c r="C347" s="46"/>
      <c r="D347" s="47"/>
      <c r="E347" s="48"/>
      <c r="F347" s="49"/>
    </row>
    <row r="348" spans="3:6" ht="14.1" customHeight="1" x14ac:dyDescent="0.2">
      <c r="C348" s="46"/>
      <c r="D348" s="47"/>
      <c r="E348" s="48"/>
      <c r="F348" s="49"/>
    </row>
    <row r="349" spans="3:6" ht="14.1" customHeight="1" x14ac:dyDescent="0.2">
      <c r="C349" s="46"/>
      <c r="D349" s="47"/>
      <c r="E349" s="48"/>
      <c r="F349" s="49"/>
    </row>
    <row r="350" spans="3:6" ht="14.1" customHeight="1" x14ac:dyDescent="0.2">
      <c r="C350" s="46"/>
      <c r="D350" s="47"/>
      <c r="E350" s="48"/>
      <c r="F350" s="49"/>
    </row>
    <row r="351" spans="3:6" ht="14.1" customHeight="1" x14ac:dyDescent="0.2">
      <c r="C351" s="46"/>
      <c r="D351" s="47"/>
      <c r="E351" s="48"/>
      <c r="F351" s="49"/>
    </row>
    <row r="352" spans="3:6" ht="14.1" customHeight="1" x14ac:dyDescent="0.2">
      <c r="C352" s="46"/>
      <c r="D352" s="47"/>
      <c r="E352" s="48"/>
      <c r="F352" s="49"/>
    </row>
    <row r="353" spans="3:6" ht="14.1" customHeight="1" x14ac:dyDescent="0.2">
      <c r="C353" s="46"/>
      <c r="D353" s="47"/>
      <c r="E353" s="48"/>
      <c r="F353" s="49"/>
    </row>
    <row r="354" spans="3:6" ht="14.1" customHeight="1" x14ac:dyDescent="0.2">
      <c r="C354" s="46"/>
      <c r="D354" s="47"/>
      <c r="E354" s="48"/>
      <c r="F354" s="49"/>
    </row>
    <row r="355" spans="3:6" ht="14.1" customHeight="1" x14ac:dyDescent="0.2">
      <c r="C355" s="46"/>
      <c r="D355" s="47"/>
      <c r="E355" s="48"/>
      <c r="F355" s="49"/>
    </row>
    <row r="356" spans="3:6" ht="14.1" customHeight="1" x14ac:dyDescent="0.2">
      <c r="C356" s="46"/>
      <c r="D356" s="47"/>
      <c r="E356" s="48"/>
      <c r="F356" s="49"/>
    </row>
    <row r="357" spans="3:6" ht="14.1" customHeight="1" x14ac:dyDescent="0.2">
      <c r="C357" s="46"/>
      <c r="D357" s="47"/>
      <c r="E357" s="48"/>
      <c r="F357" s="49"/>
    </row>
    <row r="358" spans="3:6" ht="14.1" customHeight="1" x14ac:dyDescent="0.2">
      <c r="C358" s="46"/>
      <c r="D358" s="47"/>
      <c r="E358" s="48"/>
      <c r="F358" s="49"/>
    </row>
    <row r="359" spans="3:6" ht="14.1" customHeight="1" x14ac:dyDescent="0.2">
      <c r="C359" s="46"/>
      <c r="D359" s="47"/>
      <c r="E359" s="48"/>
      <c r="F359" s="49"/>
    </row>
    <row r="360" spans="3:6" ht="14.1" customHeight="1" x14ac:dyDescent="0.2">
      <c r="C360" s="46"/>
      <c r="D360" s="47"/>
      <c r="E360" s="48"/>
      <c r="F360" s="49"/>
    </row>
    <row r="361" spans="3:6" ht="14.1" customHeight="1" x14ac:dyDescent="0.2">
      <c r="C361" s="46"/>
      <c r="D361" s="47"/>
      <c r="E361" s="48"/>
      <c r="F361" s="49"/>
    </row>
    <row r="362" spans="3:6" ht="14.1" customHeight="1" x14ac:dyDescent="0.2">
      <c r="C362" s="46"/>
      <c r="D362" s="47"/>
      <c r="E362" s="48"/>
      <c r="F362" s="49"/>
    </row>
    <row r="363" spans="3:6" ht="14.1" customHeight="1" x14ac:dyDescent="0.2">
      <c r="C363" s="46"/>
      <c r="D363" s="47"/>
      <c r="E363" s="48"/>
      <c r="F363" s="49"/>
    </row>
    <row r="364" spans="3:6" ht="14.1" customHeight="1" x14ac:dyDescent="0.2">
      <c r="C364" s="46"/>
      <c r="D364" s="47"/>
      <c r="E364" s="48"/>
      <c r="F364" s="49"/>
    </row>
    <row r="365" spans="3:6" ht="14.1" customHeight="1" x14ac:dyDescent="0.2">
      <c r="C365" s="46"/>
      <c r="D365" s="47"/>
      <c r="E365" s="48"/>
      <c r="F365" s="49"/>
    </row>
    <row r="366" spans="3:6" ht="14.1" customHeight="1" x14ac:dyDescent="0.2">
      <c r="C366" s="46"/>
      <c r="D366" s="47"/>
      <c r="E366" s="48"/>
      <c r="F366" s="49"/>
    </row>
    <row r="367" spans="3:6" ht="14.1" customHeight="1" x14ac:dyDescent="0.2">
      <c r="C367" s="46"/>
      <c r="D367" s="47"/>
      <c r="E367" s="48"/>
      <c r="F367" s="49"/>
    </row>
    <row r="368" spans="3:6" ht="14.1" customHeight="1" x14ac:dyDescent="0.2">
      <c r="C368" s="46"/>
      <c r="D368" s="47"/>
      <c r="E368" s="48"/>
      <c r="F368" s="49"/>
    </row>
    <row r="369" spans="3:6" ht="14.1" customHeight="1" x14ac:dyDescent="0.2">
      <c r="C369" s="46"/>
      <c r="D369" s="47"/>
      <c r="E369" s="48"/>
      <c r="F369" s="49"/>
    </row>
    <row r="370" spans="3:6" ht="14.1" customHeight="1" x14ac:dyDescent="0.2">
      <c r="C370" s="46"/>
      <c r="D370" s="47"/>
      <c r="E370" s="48"/>
      <c r="F370" s="49"/>
    </row>
    <row r="371" spans="3:6" ht="14.1" customHeight="1" x14ac:dyDescent="0.2">
      <c r="C371" s="46"/>
      <c r="D371" s="47"/>
      <c r="E371" s="48"/>
      <c r="F371" s="49"/>
    </row>
    <row r="372" spans="3:6" ht="14.1" customHeight="1" x14ac:dyDescent="0.2">
      <c r="C372" s="46"/>
      <c r="D372" s="47"/>
      <c r="E372" s="48"/>
      <c r="F372" s="49"/>
    </row>
    <row r="373" spans="3:6" ht="14.1" customHeight="1" x14ac:dyDescent="0.2">
      <c r="C373" s="46"/>
      <c r="D373" s="47"/>
      <c r="E373" s="48"/>
      <c r="F373" s="49"/>
    </row>
    <row r="374" spans="3:6" ht="14.1" customHeight="1" x14ac:dyDescent="0.2">
      <c r="C374" s="46"/>
      <c r="D374" s="47"/>
      <c r="E374" s="48"/>
      <c r="F374" s="49"/>
    </row>
    <row r="375" spans="3:6" ht="14.1" customHeight="1" x14ac:dyDescent="0.2">
      <c r="C375" s="46"/>
      <c r="D375" s="47"/>
      <c r="E375" s="48"/>
      <c r="F375" s="49"/>
    </row>
    <row r="376" spans="3:6" ht="14.1" customHeight="1" x14ac:dyDescent="0.2">
      <c r="C376" s="46"/>
      <c r="D376" s="47"/>
      <c r="E376" s="48"/>
      <c r="F376" s="49"/>
    </row>
    <row r="377" spans="3:6" ht="14.1" customHeight="1" x14ac:dyDescent="0.2">
      <c r="C377" s="46"/>
      <c r="D377" s="47"/>
      <c r="E377" s="48"/>
      <c r="F377" s="49"/>
    </row>
    <row r="378" spans="3:6" ht="14.1" customHeight="1" x14ac:dyDescent="0.2">
      <c r="C378" s="46"/>
      <c r="D378" s="47"/>
      <c r="E378" s="48"/>
      <c r="F378" s="49"/>
    </row>
    <row r="379" spans="3:6" ht="14.1" customHeight="1" x14ac:dyDescent="0.2">
      <c r="C379" s="46"/>
      <c r="D379" s="47"/>
      <c r="E379" s="48"/>
      <c r="F379" s="49"/>
    </row>
    <row r="380" spans="3:6" ht="14.1" customHeight="1" x14ac:dyDescent="0.2">
      <c r="C380" s="46"/>
      <c r="D380" s="47"/>
      <c r="E380" s="48"/>
      <c r="F380" s="49"/>
    </row>
    <row r="381" spans="3:6" ht="14.1" customHeight="1" x14ac:dyDescent="0.2">
      <c r="C381" s="46"/>
      <c r="D381" s="47"/>
      <c r="E381" s="48"/>
      <c r="F381" s="49"/>
    </row>
    <row r="382" spans="3:6" ht="14.1" customHeight="1" x14ac:dyDescent="0.2">
      <c r="C382" s="46"/>
      <c r="D382" s="47"/>
      <c r="E382" s="48"/>
      <c r="F382" s="49"/>
    </row>
    <row r="383" spans="3:6" ht="14.1" customHeight="1" x14ac:dyDescent="0.2">
      <c r="C383" s="46"/>
      <c r="D383" s="47"/>
      <c r="E383" s="48"/>
      <c r="F383" s="49"/>
    </row>
    <row r="384" spans="3:6" ht="14.1" customHeight="1" x14ac:dyDescent="0.2">
      <c r="C384" s="46"/>
      <c r="D384" s="47"/>
      <c r="E384" s="48"/>
      <c r="F384" s="49"/>
    </row>
    <row r="385" spans="3:6" ht="14.1" customHeight="1" x14ac:dyDescent="0.2">
      <c r="C385" s="46"/>
      <c r="D385" s="47"/>
      <c r="E385" s="48"/>
      <c r="F385" s="49"/>
    </row>
    <row r="386" spans="3:6" ht="14.1" customHeight="1" x14ac:dyDescent="0.2">
      <c r="C386" s="46"/>
      <c r="D386" s="47"/>
      <c r="E386" s="48"/>
      <c r="F386" s="49"/>
    </row>
    <row r="387" spans="3:6" ht="14.1" customHeight="1" x14ac:dyDescent="0.2">
      <c r="C387" s="46"/>
      <c r="D387" s="47"/>
      <c r="E387" s="48"/>
      <c r="F387" s="49"/>
    </row>
    <row r="388" spans="3:6" ht="14.1" customHeight="1" x14ac:dyDescent="0.2">
      <c r="C388" s="46"/>
      <c r="D388" s="47"/>
      <c r="E388" s="48"/>
      <c r="F388" s="49"/>
    </row>
    <row r="389" spans="3:6" ht="14.1" customHeight="1" x14ac:dyDescent="0.2">
      <c r="C389" s="46"/>
      <c r="D389" s="47"/>
      <c r="E389" s="48"/>
      <c r="F389" s="49"/>
    </row>
    <row r="390" spans="3:6" ht="14.1" customHeight="1" x14ac:dyDescent="0.2">
      <c r="C390" s="46"/>
      <c r="D390" s="47"/>
      <c r="E390" s="48"/>
      <c r="F390" s="49"/>
    </row>
    <row r="391" spans="3:6" ht="14.1" customHeight="1" x14ac:dyDescent="0.2">
      <c r="C391" s="46"/>
      <c r="D391" s="47"/>
      <c r="E391" s="48"/>
      <c r="F391" s="49"/>
    </row>
    <row r="392" spans="3:6" ht="14.1" customHeight="1" x14ac:dyDescent="0.2">
      <c r="C392" s="46"/>
      <c r="D392" s="47"/>
      <c r="E392" s="48"/>
      <c r="F392" s="49"/>
    </row>
    <row r="393" spans="3:6" ht="14.1" customHeight="1" x14ac:dyDescent="0.2">
      <c r="C393" s="46"/>
      <c r="D393" s="47"/>
      <c r="E393" s="48"/>
      <c r="F393" s="49"/>
    </row>
    <row r="394" spans="3:6" ht="14.1" customHeight="1" x14ac:dyDescent="0.2">
      <c r="C394" s="46"/>
      <c r="D394" s="47"/>
      <c r="E394" s="48"/>
      <c r="F394" s="49"/>
    </row>
    <row r="395" spans="3:6" ht="14.1" customHeight="1" x14ac:dyDescent="0.2">
      <c r="C395" s="46"/>
      <c r="D395" s="47"/>
      <c r="E395" s="48"/>
      <c r="F395" s="49"/>
    </row>
    <row r="396" spans="3:6" ht="14.1" customHeight="1" x14ac:dyDescent="0.2">
      <c r="C396" s="46"/>
      <c r="D396" s="47"/>
      <c r="E396" s="48"/>
      <c r="F396" s="49"/>
    </row>
    <row r="397" spans="3:6" ht="14.1" customHeight="1" x14ac:dyDescent="0.2">
      <c r="C397" s="46"/>
      <c r="D397" s="47"/>
      <c r="E397" s="48"/>
      <c r="F397" s="49"/>
    </row>
    <row r="398" spans="3:6" ht="14.1" customHeight="1" x14ac:dyDescent="0.2">
      <c r="C398" s="46"/>
      <c r="D398" s="47"/>
      <c r="E398" s="48"/>
      <c r="F398" s="49"/>
    </row>
    <row r="399" spans="3:6" ht="14.1" customHeight="1" x14ac:dyDescent="0.2">
      <c r="C399" s="46"/>
      <c r="D399" s="47"/>
      <c r="E399" s="48"/>
      <c r="F399" s="49"/>
    </row>
    <row r="400" spans="3:6" ht="14.1" customHeight="1" x14ac:dyDescent="0.2">
      <c r="C400" s="46"/>
      <c r="D400" s="47"/>
      <c r="E400" s="48"/>
      <c r="F400" s="49"/>
    </row>
    <row r="401" spans="3:6" ht="14.1" customHeight="1" x14ac:dyDescent="0.2">
      <c r="C401" s="46"/>
      <c r="D401" s="47"/>
      <c r="E401" s="48"/>
      <c r="F401" s="49"/>
    </row>
    <row r="402" spans="3:6" ht="14.1" customHeight="1" x14ac:dyDescent="0.2">
      <c r="C402" s="46"/>
      <c r="D402" s="47"/>
      <c r="E402" s="48"/>
      <c r="F402" s="49"/>
    </row>
    <row r="403" spans="3:6" ht="14.1" customHeight="1" x14ac:dyDescent="0.2">
      <c r="C403" s="46"/>
      <c r="D403" s="47"/>
      <c r="E403" s="48"/>
      <c r="F403" s="49"/>
    </row>
    <row r="404" spans="3:6" ht="14.1" customHeight="1" x14ac:dyDescent="0.2">
      <c r="C404" s="46"/>
      <c r="D404" s="47"/>
      <c r="E404" s="48"/>
      <c r="F404" s="49"/>
    </row>
    <row r="405" spans="3:6" ht="14.1" customHeight="1" x14ac:dyDescent="0.2">
      <c r="C405" s="46"/>
      <c r="D405" s="47"/>
      <c r="E405" s="48"/>
      <c r="F405" s="49"/>
    </row>
    <row r="406" spans="3:6" ht="14.1" customHeight="1" x14ac:dyDescent="0.2">
      <c r="C406" s="46"/>
      <c r="D406" s="47"/>
      <c r="E406" s="48"/>
      <c r="F406" s="49"/>
    </row>
    <row r="407" spans="3:6" ht="14.1" customHeight="1" x14ac:dyDescent="0.2">
      <c r="C407" s="46"/>
      <c r="D407" s="47"/>
      <c r="E407" s="48"/>
      <c r="F407" s="49"/>
    </row>
    <row r="408" spans="3:6" ht="14.1" customHeight="1" x14ac:dyDescent="0.2">
      <c r="C408" s="46"/>
      <c r="D408" s="47"/>
      <c r="E408" s="48"/>
      <c r="F408" s="49"/>
    </row>
    <row r="409" spans="3:6" ht="14.1" customHeight="1" x14ac:dyDescent="0.2">
      <c r="C409" s="46"/>
      <c r="D409" s="47"/>
      <c r="E409" s="48"/>
      <c r="F409" s="49"/>
    </row>
    <row r="410" spans="3:6" ht="14.1" customHeight="1" x14ac:dyDescent="0.2">
      <c r="C410" s="46"/>
      <c r="D410" s="47"/>
      <c r="E410" s="48"/>
      <c r="F410" s="49"/>
    </row>
    <row r="411" spans="3:6" ht="14.1" customHeight="1" x14ac:dyDescent="0.2">
      <c r="C411" s="46"/>
      <c r="D411" s="47"/>
      <c r="E411" s="48"/>
      <c r="F411" s="49"/>
    </row>
    <row r="412" spans="3:6" ht="14.1" customHeight="1" x14ac:dyDescent="0.2">
      <c r="C412" s="46"/>
      <c r="D412" s="47"/>
      <c r="E412" s="48"/>
      <c r="F412" s="49"/>
    </row>
    <row r="413" spans="3:6" ht="14.1" customHeight="1" x14ac:dyDescent="0.2">
      <c r="C413" s="46"/>
      <c r="D413" s="47"/>
      <c r="E413" s="48"/>
      <c r="F413" s="49"/>
    </row>
    <row r="414" spans="3:6" ht="14.1" customHeight="1" x14ac:dyDescent="0.2">
      <c r="C414" s="46"/>
      <c r="D414" s="47"/>
      <c r="E414" s="48"/>
      <c r="F414" s="49"/>
    </row>
    <row r="415" spans="3:6" ht="14.1" customHeight="1" x14ac:dyDescent="0.2">
      <c r="C415" s="46"/>
      <c r="D415" s="47"/>
      <c r="E415" s="48"/>
      <c r="F415" s="49"/>
    </row>
    <row r="416" spans="3:6" ht="14.1" customHeight="1" x14ac:dyDescent="0.2">
      <c r="C416" s="46"/>
      <c r="D416" s="47"/>
      <c r="E416" s="48"/>
      <c r="F416" s="49"/>
    </row>
    <row r="417" spans="3:6" ht="14.1" customHeight="1" x14ac:dyDescent="0.2">
      <c r="C417" s="46"/>
      <c r="D417" s="47"/>
      <c r="E417" s="48"/>
      <c r="F417" s="49"/>
    </row>
    <row r="418" spans="3:6" ht="14.1" customHeight="1" x14ac:dyDescent="0.2">
      <c r="C418" s="46"/>
      <c r="D418" s="47"/>
      <c r="E418" s="48"/>
      <c r="F418" s="49"/>
    </row>
    <row r="419" spans="3:6" ht="14.1" customHeight="1" x14ac:dyDescent="0.2">
      <c r="C419" s="46"/>
      <c r="D419" s="47"/>
      <c r="E419" s="48"/>
      <c r="F419" s="49"/>
    </row>
    <row r="420" spans="3:6" ht="14.1" customHeight="1" x14ac:dyDescent="0.2">
      <c r="C420" s="46"/>
      <c r="D420" s="47"/>
      <c r="E420" s="48"/>
      <c r="F420" s="49"/>
    </row>
    <row r="421" spans="3:6" ht="14.1" customHeight="1" x14ac:dyDescent="0.2">
      <c r="C421" s="46"/>
      <c r="D421" s="47"/>
      <c r="E421" s="48"/>
      <c r="F421" s="49"/>
    </row>
    <row r="422" spans="3:6" ht="14.1" customHeight="1" x14ac:dyDescent="0.2">
      <c r="C422" s="46"/>
      <c r="D422" s="47"/>
      <c r="E422" s="48"/>
      <c r="F422" s="49"/>
    </row>
    <row r="423" spans="3:6" ht="14.1" customHeight="1" x14ac:dyDescent="0.2">
      <c r="C423" s="46"/>
      <c r="D423" s="47"/>
      <c r="E423" s="48"/>
      <c r="F423" s="49"/>
    </row>
    <row r="424" spans="3:6" ht="14.1" customHeight="1" x14ac:dyDescent="0.2">
      <c r="C424" s="46"/>
      <c r="D424" s="47"/>
      <c r="E424" s="48"/>
      <c r="F424" s="49"/>
    </row>
    <row r="425" spans="3:6" ht="14.1" customHeight="1" x14ac:dyDescent="0.2">
      <c r="C425" s="46"/>
      <c r="D425" s="47"/>
      <c r="E425" s="48"/>
      <c r="F425" s="49"/>
    </row>
    <row r="426" spans="3:6" ht="14.1" customHeight="1" x14ac:dyDescent="0.2">
      <c r="C426" s="46"/>
      <c r="D426" s="47"/>
      <c r="E426" s="48"/>
      <c r="F426" s="49"/>
    </row>
    <row r="427" spans="3:6" ht="14.1" customHeight="1" x14ac:dyDescent="0.2">
      <c r="C427" s="46"/>
      <c r="D427" s="47"/>
      <c r="E427" s="48"/>
      <c r="F427" s="49"/>
    </row>
    <row r="428" spans="3:6" ht="14.1" customHeight="1" x14ac:dyDescent="0.2">
      <c r="C428" s="46"/>
      <c r="D428" s="47"/>
      <c r="E428" s="48"/>
      <c r="F428" s="49"/>
    </row>
    <row r="429" spans="3:6" ht="14.1" customHeight="1" x14ac:dyDescent="0.2">
      <c r="C429" s="46"/>
      <c r="D429" s="47"/>
      <c r="E429" s="48"/>
      <c r="F429" s="49"/>
    </row>
    <row r="430" spans="3:6" ht="14.1" customHeight="1" x14ac:dyDescent="0.2">
      <c r="C430" s="46"/>
      <c r="D430" s="47"/>
      <c r="E430" s="48"/>
      <c r="F430" s="49"/>
    </row>
    <row r="431" spans="3:6" ht="14.1" customHeight="1" x14ac:dyDescent="0.2">
      <c r="C431" s="46"/>
      <c r="D431" s="47"/>
      <c r="E431" s="48"/>
      <c r="F431" s="49"/>
    </row>
    <row r="432" spans="3:6" ht="14.1" customHeight="1" x14ac:dyDescent="0.2">
      <c r="C432" s="46"/>
      <c r="D432" s="47"/>
      <c r="E432" s="48"/>
      <c r="F432" s="49"/>
    </row>
    <row r="433" spans="3:6" ht="14.1" customHeight="1" x14ac:dyDescent="0.2">
      <c r="C433" s="46"/>
      <c r="D433" s="47"/>
      <c r="E433" s="48"/>
      <c r="F433" s="49"/>
    </row>
    <row r="434" spans="3:6" ht="14.1" customHeight="1" x14ac:dyDescent="0.2">
      <c r="C434" s="46"/>
      <c r="D434" s="47"/>
      <c r="E434" s="48"/>
      <c r="F434" s="49"/>
    </row>
    <row r="435" spans="3:6" ht="14.1" customHeight="1" x14ac:dyDescent="0.2">
      <c r="C435" s="46"/>
      <c r="D435" s="47"/>
      <c r="E435" s="48"/>
      <c r="F435" s="49"/>
    </row>
    <row r="436" spans="3:6" ht="14.1" customHeight="1" x14ac:dyDescent="0.2">
      <c r="C436" s="46"/>
      <c r="D436" s="47"/>
      <c r="E436" s="48"/>
      <c r="F436" s="49"/>
    </row>
    <row r="437" spans="3:6" ht="14.1" customHeight="1" x14ac:dyDescent="0.2">
      <c r="C437" s="46"/>
      <c r="D437" s="47"/>
      <c r="E437" s="48"/>
      <c r="F437" s="49"/>
    </row>
    <row r="438" spans="3:6" ht="14.1" customHeight="1" x14ac:dyDescent="0.2">
      <c r="C438" s="46"/>
      <c r="D438" s="47"/>
      <c r="E438" s="48"/>
      <c r="F438" s="49"/>
    </row>
    <row r="439" spans="3:6" ht="14.1" customHeight="1" x14ac:dyDescent="0.2">
      <c r="C439" s="46"/>
      <c r="D439" s="47"/>
      <c r="E439" s="48"/>
      <c r="F439" s="49"/>
    </row>
    <row r="440" spans="3:6" ht="14.1" customHeight="1" x14ac:dyDescent="0.2">
      <c r="C440" s="46"/>
      <c r="D440" s="47"/>
      <c r="E440" s="48"/>
      <c r="F440" s="49"/>
    </row>
    <row r="441" spans="3:6" ht="14.1" customHeight="1" x14ac:dyDescent="0.2">
      <c r="C441" s="46"/>
      <c r="D441" s="47"/>
      <c r="E441" s="48"/>
      <c r="F441" s="49"/>
    </row>
    <row r="442" spans="3:6" ht="14.1" customHeight="1" x14ac:dyDescent="0.2">
      <c r="C442" s="46"/>
      <c r="D442" s="47"/>
      <c r="E442" s="48"/>
      <c r="F442" s="49"/>
    </row>
    <row r="443" spans="3:6" ht="14.1" customHeight="1" x14ac:dyDescent="0.2">
      <c r="C443" s="46"/>
      <c r="D443" s="47"/>
      <c r="E443" s="48"/>
      <c r="F443" s="49"/>
    </row>
    <row r="444" spans="3:6" ht="14.1" customHeight="1" x14ac:dyDescent="0.2">
      <c r="C444" s="46"/>
      <c r="D444" s="47"/>
      <c r="E444" s="48"/>
      <c r="F444" s="49"/>
    </row>
    <row r="445" spans="3:6" ht="14.1" customHeight="1" x14ac:dyDescent="0.2">
      <c r="C445" s="46"/>
      <c r="D445" s="47"/>
      <c r="E445" s="48"/>
      <c r="F445" s="49"/>
    </row>
    <row r="446" spans="3:6" ht="14.1" customHeight="1" x14ac:dyDescent="0.2">
      <c r="C446" s="46"/>
      <c r="D446" s="47"/>
      <c r="E446" s="48"/>
      <c r="F446" s="49"/>
    </row>
    <row r="447" spans="3:6" ht="14.1" customHeight="1" x14ac:dyDescent="0.2">
      <c r="C447" s="46"/>
      <c r="D447" s="47"/>
      <c r="E447" s="48"/>
      <c r="F447" s="49"/>
    </row>
    <row r="448" spans="3:6" ht="14.1" customHeight="1" x14ac:dyDescent="0.2">
      <c r="C448" s="46"/>
      <c r="D448" s="47"/>
      <c r="E448" s="48"/>
      <c r="F448" s="49"/>
    </row>
    <row r="449" spans="3:6" ht="14.1" customHeight="1" x14ac:dyDescent="0.2">
      <c r="C449" s="46"/>
      <c r="D449" s="47"/>
      <c r="E449" s="48"/>
      <c r="F449" s="49"/>
    </row>
    <row r="450" spans="3:6" ht="14.1" customHeight="1" x14ac:dyDescent="0.2">
      <c r="C450" s="46"/>
      <c r="D450" s="47"/>
      <c r="E450" s="48"/>
      <c r="F450" s="49"/>
    </row>
    <row r="451" spans="3:6" ht="14.1" customHeight="1" x14ac:dyDescent="0.2">
      <c r="C451" s="46"/>
      <c r="D451" s="47"/>
      <c r="E451" s="48"/>
      <c r="F451" s="49"/>
    </row>
    <row r="452" spans="3:6" ht="14.1" customHeight="1" x14ac:dyDescent="0.2">
      <c r="C452" s="46"/>
      <c r="D452" s="47"/>
      <c r="E452" s="48"/>
      <c r="F452" s="49"/>
    </row>
    <row r="453" spans="3:6" ht="14.1" customHeight="1" x14ac:dyDescent="0.2">
      <c r="C453" s="46"/>
      <c r="D453" s="47"/>
      <c r="E453" s="48"/>
      <c r="F453" s="49"/>
    </row>
    <row r="454" spans="3:6" ht="14.1" customHeight="1" x14ac:dyDescent="0.2">
      <c r="C454" s="46"/>
      <c r="D454" s="47"/>
      <c r="E454" s="48"/>
      <c r="F454" s="49"/>
    </row>
    <row r="455" spans="3:6" ht="14.1" customHeight="1" x14ac:dyDescent="0.2">
      <c r="C455" s="46"/>
      <c r="D455" s="47"/>
      <c r="E455" s="48"/>
      <c r="F455" s="49"/>
    </row>
    <row r="456" spans="3:6" ht="14.1" customHeight="1" x14ac:dyDescent="0.2">
      <c r="C456" s="46"/>
      <c r="D456" s="47"/>
      <c r="E456" s="48"/>
      <c r="F456" s="49"/>
    </row>
    <row r="457" spans="3:6" ht="14.1" customHeight="1" x14ac:dyDescent="0.2">
      <c r="C457" s="46"/>
      <c r="D457" s="47"/>
      <c r="E457" s="48"/>
      <c r="F457" s="49"/>
    </row>
    <row r="458" spans="3:6" ht="14.1" customHeight="1" x14ac:dyDescent="0.2">
      <c r="C458" s="46"/>
      <c r="D458" s="47"/>
      <c r="E458" s="48"/>
      <c r="F458" s="49"/>
    </row>
    <row r="459" spans="3:6" ht="14.1" customHeight="1" x14ac:dyDescent="0.2">
      <c r="C459" s="46"/>
      <c r="D459" s="47"/>
      <c r="E459" s="48"/>
      <c r="F459" s="49"/>
    </row>
    <row r="460" spans="3:6" ht="14.1" customHeight="1" x14ac:dyDescent="0.2">
      <c r="C460" s="46"/>
      <c r="D460" s="47"/>
      <c r="E460" s="48"/>
      <c r="F460" s="49"/>
    </row>
    <row r="461" spans="3:6" ht="14.1" customHeight="1" x14ac:dyDescent="0.2">
      <c r="C461" s="46"/>
      <c r="D461" s="47"/>
      <c r="E461" s="48"/>
      <c r="F461" s="49"/>
    </row>
    <row r="462" spans="3:6" ht="14.1" customHeight="1" x14ac:dyDescent="0.2">
      <c r="C462" s="46"/>
      <c r="D462" s="47"/>
      <c r="E462" s="48"/>
      <c r="F462" s="49"/>
    </row>
    <row r="463" spans="3:6" ht="14.1" customHeight="1" x14ac:dyDescent="0.2">
      <c r="C463" s="46"/>
      <c r="D463" s="47"/>
      <c r="E463" s="48"/>
      <c r="F463" s="49"/>
    </row>
    <row r="464" spans="3:6" ht="14.1" customHeight="1" x14ac:dyDescent="0.2">
      <c r="C464" s="46"/>
      <c r="D464" s="47"/>
      <c r="E464" s="48"/>
      <c r="F464" s="49"/>
    </row>
    <row r="465" spans="3:6" ht="14.1" customHeight="1" x14ac:dyDescent="0.2">
      <c r="C465" s="46"/>
      <c r="D465" s="47"/>
      <c r="E465" s="48"/>
      <c r="F465" s="49"/>
    </row>
    <row r="466" spans="3:6" ht="14.1" customHeight="1" x14ac:dyDescent="0.2">
      <c r="C466" s="46"/>
      <c r="D466" s="47"/>
      <c r="E466" s="48"/>
      <c r="F466" s="49"/>
    </row>
    <row r="467" spans="3:6" ht="14.1" customHeight="1" x14ac:dyDescent="0.2">
      <c r="C467" s="46"/>
      <c r="D467" s="47"/>
      <c r="E467" s="48"/>
      <c r="F467" s="49"/>
    </row>
    <row r="468" spans="3:6" ht="14.1" customHeight="1" x14ac:dyDescent="0.2">
      <c r="C468" s="46"/>
      <c r="D468" s="47"/>
      <c r="E468" s="48"/>
      <c r="F468" s="49"/>
    </row>
    <row r="469" spans="3:6" ht="14.1" customHeight="1" x14ac:dyDescent="0.2">
      <c r="C469" s="46"/>
      <c r="D469" s="47"/>
      <c r="E469" s="48"/>
      <c r="F469" s="49"/>
    </row>
    <row r="470" spans="3:6" ht="14.1" customHeight="1" x14ac:dyDescent="0.2">
      <c r="C470" s="46"/>
      <c r="D470" s="47"/>
      <c r="E470" s="48"/>
      <c r="F470" s="49"/>
    </row>
    <row r="471" spans="3:6" ht="14.1" customHeight="1" x14ac:dyDescent="0.2">
      <c r="C471" s="46"/>
      <c r="D471" s="47"/>
      <c r="E471" s="48"/>
      <c r="F471" s="49"/>
    </row>
    <row r="472" spans="3:6" ht="14.1" customHeight="1" x14ac:dyDescent="0.2">
      <c r="C472" s="46"/>
      <c r="D472" s="47"/>
      <c r="E472" s="48"/>
      <c r="F472" s="49"/>
    </row>
    <row r="473" spans="3:6" ht="14.1" customHeight="1" x14ac:dyDescent="0.2">
      <c r="C473" s="46"/>
      <c r="D473" s="47"/>
      <c r="E473" s="48"/>
      <c r="F473" s="49"/>
    </row>
    <row r="474" spans="3:6" ht="14.1" customHeight="1" x14ac:dyDescent="0.2">
      <c r="C474" s="46"/>
      <c r="D474" s="47"/>
      <c r="E474" s="48"/>
      <c r="F474" s="49"/>
    </row>
    <row r="475" spans="3:6" ht="14.1" customHeight="1" x14ac:dyDescent="0.2">
      <c r="C475" s="46"/>
      <c r="D475" s="47"/>
      <c r="E475" s="48"/>
      <c r="F475" s="49"/>
    </row>
    <row r="476" spans="3:6" ht="14.1" customHeight="1" x14ac:dyDescent="0.2">
      <c r="C476" s="46"/>
      <c r="D476" s="47"/>
      <c r="E476" s="48"/>
      <c r="F476" s="49"/>
    </row>
    <row r="477" spans="3:6" ht="14.1" customHeight="1" x14ac:dyDescent="0.2">
      <c r="C477" s="46"/>
      <c r="D477" s="47"/>
      <c r="E477" s="48"/>
      <c r="F477" s="49"/>
    </row>
    <row r="478" spans="3:6" ht="14.1" customHeight="1" x14ac:dyDescent="0.2">
      <c r="C478" s="46"/>
      <c r="D478" s="47"/>
      <c r="E478" s="48"/>
      <c r="F478" s="49"/>
    </row>
    <row r="479" spans="3:6" ht="14.1" customHeight="1" x14ac:dyDescent="0.2">
      <c r="C479" s="46"/>
      <c r="D479" s="47"/>
      <c r="E479" s="48"/>
      <c r="F479" s="49"/>
    </row>
    <row r="480" spans="3:6" ht="14.1" customHeight="1" x14ac:dyDescent="0.2">
      <c r="C480" s="46"/>
      <c r="D480" s="47"/>
      <c r="E480" s="48"/>
      <c r="F480" s="49"/>
    </row>
    <row r="481" spans="3:6" ht="14.1" customHeight="1" x14ac:dyDescent="0.2">
      <c r="C481" s="46"/>
      <c r="D481" s="47"/>
      <c r="E481" s="48"/>
      <c r="F481" s="49"/>
    </row>
    <row r="482" spans="3:6" ht="14.1" customHeight="1" x14ac:dyDescent="0.2">
      <c r="C482" s="46"/>
      <c r="D482" s="47"/>
      <c r="E482" s="48"/>
      <c r="F482" s="49"/>
    </row>
    <row r="483" spans="3:6" ht="14.1" customHeight="1" x14ac:dyDescent="0.2">
      <c r="C483" s="46"/>
      <c r="D483" s="47"/>
      <c r="E483" s="48"/>
      <c r="F483" s="49"/>
    </row>
    <row r="484" spans="3:6" ht="14.1" customHeight="1" x14ac:dyDescent="0.2">
      <c r="C484" s="46"/>
      <c r="D484" s="47"/>
      <c r="E484" s="48"/>
      <c r="F484" s="49"/>
    </row>
    <row r="485" spans="3:6" ht="14.1" customHeight="1" x14ac:dyDescent="0.2">
      <c r="C485" s="46"/>
      <c r="D485" s="47"/>
      <c r="E485" s="48"/>
      <c r="F485" s="49"/>
    </row>
    <row r="486" spans="3:6" ht="14.1" customHeight="1" x14ac:dyDescent="0.2">
      <c r="C486" s="46"/>
      <c r="D486" s="47"/>
      <c r="E486" s="48"/>
      <c r="F486" s="49"/>
    </row>
    <row r="487" spans="3:6" ht="14.1" customHeight="1" x14ac:dyDescent="0.2">
      <c r="C487" s="46"/>
      <c r="D487" s="47"/>
      <c r="E487" s="48"/>
      <c r="F487" s="49"/>
    </row>
    <row r="488" spans="3:6" ht="14.1" customHeight="1" x14ac:dyDescent="0.2">
      <c r="C488" s="46"/>
      <c r="D488" s="47"/>
      <c r="E488" s="48"/>
      <c r="F488" s="49"/>
    </row>
    <row r="489" spans="3:6" ht="14.1" customHeight="1" x14ac:dyDescent="0.2">
      <c r="C489" s="46"/>
      <c r="D489" s="47"/>
      <c r="E489" s="48"/>
      <c r="F489" s="49"/>
    </row>
    <row r="490" spans="3:6" ht="14.1" customHeight="1" x14ac:dyDescent="0.2">
      <c r="C490" s="46"/>
      <c r="D490" s="47"/>
      <c r="E490" s="48"/>
      <c r="F490" s="49"/>
    </row>
    <row r="491" spans="3:6" ht="14.1" customHeight="1" x14ac:dyDescent="0.2">
      <c r="C491" s="46"/>
      <c r="D491" s="47"/>
      <c r="E491" s="48"/>
      <c r="F491" s="49"/>
    </row>
    <row r="492" spans="3:6" ht="14.1" customHeight="1" x14ac:dyDescent="0.2">
      <c r="C492" s="46"/>
      <c r="D492" s="47"/>
      <c r="E492" s="48"/>
      <c r="F492" s="49"/>
    </row>
    <row r="493" spans="3:6" ht="14.1" customHeight="1" x14ac:dyDescent="0.2">
      <c r="C493" s="46"/>
      <c r="D493" s="47"/>
      <c r="E493" s="48"/>
      <c r="F493" s="49"/>
    </row>
    <row r="494" spans="3:6" ht="14.1" customHeight="1" x14ac:dyDescent="0.2">
      <c r="C494" s="46"/>
      <c r="D494" s="47"/>
      <c r="E494" s="48"/>
      <c r="F494" s="49"/>
    </row>
    <row r="495" spans="3:6" ht="14.1" customHeight="1" x14ac:dyDescent="0.2">
      <c r="C495" s="46"/>
      <c r="D495" s="47"/>
      <c r="E495" s="48"/>
      <c r="F495" s="49"/>
    </row>
    <row r="496" spans="3:6" ht="14.1" customHeight="1" x14ac:dyDescent="0.2">
      <c r="C496" s="46"/>
      <c r="D496" s="47"/>
      <c r="E496" s="48"/>
      <c r="F496" s="49"/>
    </row>
    <row r="497" spans="3:6" ht="14.1" customHeight="1" x14ac:dyDescent="0.2">
      <c r="C497" s="46"/>
      <c r="D497" s="47"/>
      <c r="E497" s="48"/>
      <c r="F497" s="49"/>
    </row>
    <row r="498" spans="3:6" ht="14.1" customHeight="1" x14ac:dyDescent="0.2">
      <c r="C498" s="46"/>
      <c r="D498" s="47"/>
      <c r="E498" s="48"/>
      <c r="F498" s="49"/>
    </row>
    <row r="499" spans="3:6" ht="14.1" customHeight="1" x14ac:dyDescent="0.2">
      <c r="C499" s="46"/>
      <c r="D499" s="47"/>
      <c r="E499" s="48"/>
      <c r="F499" s="49"/>
    </row>
    <row r="500" spans="3:6" ht="14.1" customHeight="1" x14ac:dyDescent="0.2">
      <c r="C500" s="46"/>
      <c r="D500" s="47"/>
      <c r="E500" s="48"/>
      <c r="F500" s="49"/>
    </row>
    <row r="501" spans="3:6" ht="14.1" customHeight="1" x14ac:dyDescent="0.2">
      <c r="C501" s="46"/>
      <c r="D501" s="47"/>
      <c r="E501" s="48"/>
      <c r="F501" s="49"/>
    </row>
    <row r="502" spans="3:6" ht="14.1" customHeight="1" x14ac:dyDescent="0.2">
      <c r="C502" s="46"/>
      <c r="D502" s="47"/>
      <c r="E502" s="48"/>
      <c r="F502" s="49"/>
    </row>
    <row r="503" spans="3:6" ht="14.1" customHeight="1" x14ac:dyDescent="0.2">
      <c r="C503" s="46"/>
      <c r="D503" s="47"/>
      <c r="E503" s="48"/>
      <c r="F503" s="49"/>
    </row>
    <row r="504" spans="3:6" ht="14.1" customHeight="1" x14ac:dyDescent="0.2">
      <c r="C504" s="46"/>
      <c r="D504" s="47"/>
      <c r="E504" s="48"/>
      <c r="F504" s="49"/>
    </row>
    <row r="505" spans="3:6" ht="14.1" customHeight="1" x14ac:dyDescent="0.2">
      <c r="C505" s="46"/>
      <c r="D505" s="47"/>
      <c r="E505" s="48"/>
      <c r="F505" s="49"/>
    </row>
    <row r="506" spans="3:6" ht="14.1" customHeight="1" x14ac:dyDescent="0.2">
      <c r="C506" s="46"/>
      <c r="D506" s="47"/>
      <c r="E506" s="48"/>
      <c r="F506" s="49"/>
    </row>
    <row r="507" spans="3:6" ht="14.1" customHeight="1" x14ac:dyDescent="0.2">
      <c r="C507" s="46"/>
      <c r="D507" s="47"/>
      <c r="E507" s="48"/>
      <c r="F507" s="49"/>
    </row>
    <row r="508" spans="3:6" ht="14.1" customHeight="1" x14ac:dyDescent="0.2">
      <c r="C508" s="46"/>
      <c r="D508" s="47"/>
      <c r="E508" s="48"/>
      <c r="F508" s="49"/>
    </row>
    <row r="509" spans="3:6" ht="14.1" customHeight="1" x14ac:dyDescent="0.2">
      <c r="C509" s="46"/>
      <c r="D509" s="47"/>
      <c r="E509" s="48"/>
      <c r="F509" s="49"/>
    </row>
    <row r="510" spans="3:6" ht="14.1" customHeight="1" x14ac:dyDescent="0.2">
      <c r="C510" s="46"/>
      <c r="D510" s="47"/>
      <c r="E510" s="48"/>
      <c r="F510" s="49"/>
    </row>
    <row r="511" spans="3:6" ht="14.1" customHeight="1" x14ac:dyDescent="0.2">
      <c r="C511" s="46"/>
      <c r="D511" s="47"/>
      <c r="E511" s="48"/>
      <c r="F511" s="49"/>
    </row>
    <row r="512" spans="3:6" ht="14.1" customHeight="1" x14ac:dyDescent="0.2">
      <c r="C512" s="46"/>
      <c r="D512" s="47"/>
      <c r="E512" s="48"/>
      <c r="F512" s="49"/>
    </row>
    <row r="513" spans="3:6" ht="14.1" customHeight="1" x14ac:dyDescent="0.2">
      <c r="C513" s="46"/>
      <c r="D513" s="47"/>
      <c r="E513" s="48"/>
      <c r="F513" s="49"/>
    </row>
    <row r="514" spans="3:6" ht="14.1" customHeight="1" x14ac:dyDescent="0.2">
      <c r="C514" s="46"/>
      <c r="D514" s="47"/>
      <c r="E514" s="48"/>
      <c r="F514" s="49"/>
    </row>
    <row r="515" spans="3:6" ht="14.1" customHeight="1" x14ac:dyDescent="0.2">
      <c r="C515" s="46"/>
      <c r="D515" s="47"/>
      <c r="E515" s="48"/>
      <c r="F515" s="49"/>
    </row>
    <row r="516" spans="3:6" ht="14.1" customHeight="1" x14ac:dyDescent="0.2">
      <c r="C516" s="46"/>
      <c r="D516" s="47"/>
      <c r="E516" s="48"/>
      <c r="F516" s="49"/>
    </row>
    <row r="517" spans="3:6" ht="14.1" customHeight="1" x14ac:dyDescent="0.2">
      <c r="C517" s="46"/>
      <c r="D517" s="47"/>
      <c r="E517" s="48"/>
      <c r="F517" s="49"/>
    </row>
    <row r="518" spans="3:6" ht="14.1" customHeight="1" x14ac:dyDescent="0.2">
      <c r="C518" s="46"/>
      <c r="D518" s="47"/>
      <c r="E518" s="48"/>
      <c r="F518" s="49"/>
    </row>
    <row r="519" spans="3:6" ht="14.1" customHeight="1" x14ac:dyDescent="0.2">
      <c r="C519" s="46"/>
      <c r="D519" s="47"/>
      <c r="E519" s="48"/>
      <c r="F519" s="49"/>
    </row>
    <row r="520" spans="3:6" ht="14.1" customHeight="1" x14ac:dyDescent="0.2">
      <c r="C520" s="46"/>
      <c r="D520" s="47"/>
      <c r="E520" s="48"/>
      <c r="F520" s="49"/>
    </row>
    <row r="521" spans="3:6" ht="14.1" customHeight="1" x14ac:dyDescent="0.2">
      <c r="C521" s="46"/>
      <c r="D521" s="47"/>
      <c r="E521" s="48"/>
      <c r="F521" s="49"/>
    </row>
    <row r="522" spans="3:6" ht="14.1" customHeight="1" x14ac:dyDescent="0.2">
      <c r="C522" s="46"/>
      <c r="D522" s="47"/>
      <c r="E522" s="48"/>
      <c r="F522" s="49"/>
    </row>
    <row r="523" spans="3:6" ht="14.1" customHeight="1" x14ac:dyDescent="0.2">
      <c r="C523" s="46"/>
      <c r="D523" s="47"/>
      <c r="E523" s="48"/>
      <c r="F523" s="49"/>
    </row>
    <row r="524" spans="3:6" ht="14.1" customHeight="1" x14ac:dyDescent="0.2">
      <c r="C524" s="46"/>
      <c r="D524" s="47"/>
      <c r="E524" s="48"/>
      <c r="F524" s="49"/>
    </row>
    <row r="525" spans="3:6" ht="14.1" customHeight="1" x14ac:dyDescent="0.2">
      <c r="C525" s="46"/>
      <c r="D525" s="47"/>
      <c r="E525" s="48"/>
      <c r="F525" s="49"/>
    </row>
    <row r="526" spans="3:6" ht="14.1" customHeight="1" x14ac:dyDescent="0.2">
      <c r="C526" s="46"/>
      <c r="D526" s="47"/>
      <c r="E526" s="48"/>
      <c r="F526" s="49"/>
    </row>
    <row r="527" spans="3:6" ht="14.1" customHeight="1" x14ac:dyDescent="0.2">
      <c r="C527" s="46"/>
      <c r="D527" s="47"/>
      <c r="E527" s="48"/>
      <c r="F527" s="49"/>
    </row>
    <row r="528" spans="3:6" ht="14.1" customHeight="1" x14ac:dyDescent="0.2">
      <c r="C528" s="46"/>
      <c r="D528" s="47"/>
      <c r="E528" s="48"/>
      <c r="F528" s="49"/>
    </row>
    <row r="529" spans="3:6" ht="14.1" customHeight="1" x14ac:dyDescent="0.2">
      <c r="C529" s="46"/>
      <c r="D529" s="47"/>
      <c r="E529" s="48"/>
      <c r="F529" s="49"/>
    </row>
    <row r="530" spans="3:6" ht="14.1" customHeight="1" x14ac:dyDescent="0.2">
      <c r="C530" s="46"/>
      <c r="D530" s="47"/>
      <c r="E530" s="48"/>
      <c r="F530" s="49"/>
    </row>
    <row r="531" spans="3:6" ht="14.1" customHeight="1" x14ac:dyDescent="0.2">
      <c r="C531" s="46"/>
      <c r="D531" s="47"/>
      <c r="E531" s="48"/>
      <c r="F531" s="49"/>
    </row>
    <row r="532" spans="3:6" ht="14.1" customHeight="1" x14ac:dyDescent="0.2">
      <c r="C532" s="46"/>
      <c r="D532" s="47"/>
      <c r="E532" s="48"/>
      <c r="F532" s="49"/>
    </row>
    <row r="533" spans="3:6" ht="14.1" customHeight="1" x14ac:dyDescent="0.2">
      <c r="C533" s="46"/>
      <c r="D533" s="47"/>
      <c r="E533" s="48"/>
      <c r="F533" s="49"/>
    </row>
    <row r="534" spans="3:6" ht="14.1" customHeight="1" x14ac:dyDescent="0.2">
      <c r="C534" s="46"/>
      <c r="D534" s="47"/>
      <c r="E534" s="48"/>
      <c r="F534" s="49"/>
    </row>
    <row r="535" spans="3:6" ht="14.1" customHeight="1" x14ac:dyDescent="0.2">
      <c r="C535" s="46"/>
      <c r="D535" s="47"/>
      <c r="E535" s="48"/>
      <c r="F535" s="49"/>
    </row>
    <row r="536" spans="3:6" ht="14.1" customHeight="1" x14ac:dyDescent="0.2">
      <c r="C536" s="46"/>
      <c r="D536" s="47"/>
      <c r="E536" s="48"/>
      <c r="F536" s="49"/>
    </row>
    <row r="537" spans="3:6" ht="14.1" customHeight="1" x14ac:dyDescent="0.2">
      <c r="C537" s="46"/>
      <c r="D537" s="47"/>
      <c r="E537" s="48"/>
      <c r="F537" s="49"/>
    </row>
    <row r="538" spans="3:6" ht="14.1" customHeight="1" x14ac:dyDescent="0.2">
      <c r="C538" s="46"/>
      <c r="D538" s="47"/>
      <c r="E538" s="48"/>
      <c r="F538" s="49"/>
    </row>
    <row r="539" spans="3:6" ht="14.1" customHeight="1" x14ac:dyDescent="0.2">
      <c r="C539" s="46"/>
      <c r="D539" s="47"/>
      <c r="E539" s="48"/>
      <c r="F539" s="49"/>
    </row>
    <row r="540" spans="3:6" ht="14.1" customHeight="1" x14ac:dyDescent="0.2">
      <c r="C540" s="46"/>
      <c r="D540" s="47"/>
      <c r="E540" s="48"/>
      <c r="F540" s="49"/>
    </row>
    <row r="541" spans="3:6" ht="14.1" customHeight="1" x14ac:dyDescent="0.2">
      <c r="C541" s="46"/>
      <c r="D541" s="47"/>
      <c r="E541" s="48"/>
      <c r="F541" s="49"/>
    </row>
    <row r="542" spans="3:6" ht="14.1" customHeight="1" x14ac:dyDescent="0.2">
      <c r="C542" s="46"/>
      <c r="D542" s="47"/>
      <c r="E542" s="48"/>
      <c r="F542" s="49"/>
    </row>
    <row r="543" spans="3:6" ht="14.1" customHeight="1" x14ac:dyDescent="0.2">
      <c r="C543" s="46"/>
      <c r="D543" s="47"/>
      <c r="E543" s="48"/>
      <c r="F543" s="49"/>
    </row>
    <row r="544" spans="3:6" ht="14.1" customHeight="1" x14ac:dyDescent="0.2">
      <c r="C544" s="46"/>
      <c r="D544" s="47"/>
      <c r="E544" s="48"/>
      <c r="F544" s="49"/>
    </row>
    <row r="545" spans="3:6" ht="14.1" customHeight="1" x14ac:dyDescent="0.2">
      <c r="C545" s="46"/>
      <c r="D545" s="47"/>
      <c r="E545" s="48"/>
      <c r="F545" s="49"/>
    </row>
    <row r="546" spans="3:6" ht="14.1" customHeight="1" x14ac:dyDescent="0.2">
      <c r="C546" s="46"/>
      <c r="D546" s="47"/>
      <c r="E546" s="48"/>
      <c r="F546" s="49"/>
    </row>
    <row r="547" spans="3:6" ht="14.1" customHeight="1" x14ac:dyDescent="0.2">
      <c r="C547" s="46"/>
      <c r="D547" s="47"/>
      <c r="E547" s="48"/>
      <c r="F547" s="49"/>
    </row>
    <row r="548" spans="3:6" ht="14.1" customHeight="1" x14ac:dyDescent="0.2">
      <c r="C548" s="46"/>
      <c r="D548" s="47"/>
      <c r="E548" s="48"/>
      <c r="F548" s="49"/>
    </row>
    <row r="549" spans="3:6" ht="14.1" customHeight="1" x14ac:dyDescent="0.2">
      <c r="C549" s="46"/>
      <c r="D549" s="47"/>
      <c r="E549" s="48"/>
      <c r="F549" s="49"/>
    </row>
    <row r="550" spans="3:6" ht="14.1" customHeight="1" x14ac:dyDescent="0.2">
      <c r="C550" s="46"/>
      <c r="D550" s="47"/>
      <c r="E550" s="48"/>
      <c r="F550" s="49"/>
    </row>
    <row r="551" spans="3:6" ht="14.1" customHeight="1" x14ac:dyDescent="0.2">
      <c r="C551" s="46"/>
      <c r="D551" s="47"/>
      <c r="E551" s="48"/>
      <c r="F551" s="49"/>
    </row>
    <row r="552" spans="3:6" ht="14.1" customHeight="1" x14ac:dyDescent="0.2">
      <c r="C552" s="46"/>
      <c r="D552" s="47"/>
      <c r="E552" s="48"/>
      <c r="F552" s="49"/>
    </row>
    <row r="553" spans="3:6" ht="14.1" customHeight="1" x14ac:dyDescent="0.2">
      <c r="C553" s="46"/>
      <c r="D553" s="47"/>
      <c r="E553" s="48"/>
      <c r="F553" s="49"/>
    </row>
    <row r="554" spans="3:6" ht="14.1" customHeight="1" x14ac:dyDescent="0.2">
      <c r="C554" s="46"/>
      <c r="D554" s="47"/>
      <c r="E554" s="48"/>
      <c r="F554" s="49"/>
    </row>
    <row r="555" spans="3:6" ht="14.1" customHeight="1" x14ac:dyDescent="0.2">
      <c r="C555" s="46"/>
      <c r="D555" s="47"/>
      <c r="E555" s="48"/>
      <c r="F555" s="49"/>
    </row>
    <row r="556" spans="3:6" ht="14.1" customHeight="1" x14ac:dyDescent="0.2">
      <c r="C556" s="46"/>
      <c r="D556" s="47"/>
      <c r="E556" s="48"/>
      <c r="F556" s="49"/>
    </row>
    <row r="557" spans="3:6" ht="14.1" customHeight="1" x14ac:dyDescent="0.2">
      <c r="C557" s="46"/>
      <c r="D557" s="47"/>
      <c r="E557" s="48"/>
      <c r="F557" s="49"/>
    </row>
    <row r="558" spans="3:6" ht="14.1" customHeight="1" x14ac:dyDescent="0.2">
      <c r="C558" s="46"/>
      <c r="D558" s="47"/>
      <c r="E558" s="48"/>
      <c r="F558" s="49"/>
    </row>
    <row r="559" spans="3:6" ht="14.1" customHeight="1" x14ac:dyDescent="0.2">
      <c r="C559" s="46"/>
      <c r="D559" s="47"/>
      <c r="E559" s="48"/>
      <c r="F559" s="49"/>
    </row>
    <row r="560" spans="3:6" ht="14.1" customHeight="1" x14ac:dyDescent="0.2">
      <c r="C560" s="46"/>
      <c r="D560" s="47"/>
      <c r="E560" s="48"/>
      <c r="F560" s="49"/>
    </row>
    <row r="561" spans="3:6" ht="14.1" customHeight="1" x14ac:dyDescent="0.2">
      <c r="C561" s="46"/>
      <c r="D561" s="47"/>
      <c r="E561" s="48"/>
      <c r="F561" s="49"/>
    </row>
    <row r="562" spans="3:6" ht="14.1" customHeight="1" x14ac:dyDescent="0.2">
      <c r="C562" s="46"/>
      <c r="D562" s="47"/>
      <c r="E562" s="48"/>
      <c r="F562" s="49"/>
    </row>
    <row r="563" spans="3:6" ht="14.1" customHeight="1" x14ac:dyDescent="0.2">
      <c r="C563" s="46"/>
      <c r="D563" s="47"/>
      <c r="E563" s="48"/>
      <c r="F563" s="49"/>
    </row>
    <row r="564" spans="3:6" ht="14.1" customHeight="1" x14ac:dyDescent="0.2">
      <c r="C564" s="46"/>
      <c r="D564" s="47"/>
      <c r="E564" s="48"/>
      <c r="F564" s="49"/>
    </row>
    <row r="565" spans="3:6" ht="14.1" customHeight="1" x14ac:dyDescent="0.2">
      <c r="C565" s="46"/>
      <c r="D565" s="47"/>
      <c r="E565" s="48"/>
      <c r="F565" s="49"/>
    </row>
    <row r="566" spans="3:6" ht="14.1" customHeight="1" x14ac:dyDescent="0.2">
      <c r="C566" s="46"/>
      <c r="D566" s="47"/>
      <c r="E566" s="48"/>
      <c r="F566" s="49"/>
    </row>
    <row r="567" spans="3:6" ht="14.1" customHeight="1" x14ac:dyDescent="0.2">
      <c r="C567" s="46"/>
      <c r="D567" s="47"/>
      <c r="E567" s="48"/>
      <c r="F567" s="49"/>
    </row>
    <row r="568" spans="3:6" ht="14.1" customHeight="1" x14ac:dyDescent="0.2">
      <c r="C568" s="46"/>
      <c r="D568" s="47"/>
      <c r="E568" s="48"/>
      <c r="F568" s="49"/>
    </row>
    <row r="569" spans="3:6" ht="14.1" customHeight="1" x14ac:dyDescent="0.2">
      <c r="C569" s="46"/>
      <c r="D569" s="47"/>
      <c r="E569" s="48"/>
      <c r="F569" s="49"/>
    </row>
    <row r="570" spans="3:6" ht="14.1" customHeight="1" x14ac:dyDescent="0.2">
      <c r="C570" s="46"/>
      <c r="D570" s="47"/>
      <c r="E570" s="48"/>
      <c r="F570" s="49"/>
    </row>
    <row r="571" spans="3:6" ht="14.1" customHeight="1" x14ac:dyDescent="0.2">
      <c r="C571" s="46"/>
      <c r="D571" s="47"/>
      <c r="E571" s="48"/>
      <c r="F571" s="49"/>
    </row>
    <row r="572" spans="3:6" ht="14.1" customHeight="1" x14ac:dyDescent="0.2">
      <c r="C572" s="46"/>
      <c r="D572" s="47"/>
      <c r="E572" s="48"/>
      <c r="F572" s="49"/>
    </row>
    <row r="573" spans="3:6" ht="14.1" customHeight="1" x14ac:dyDescent="0.2">
      <c r="C573" s="46"/>
      <c r="D573" s="47"/>
      <c r="E573" s="48"/>
      <c r="F573" s="49"/>
    </row>
    <row r="574" spans="3:6" ht="14.1" customHeight="1" x14ac:dyDescent="0.2">
      <c r="C574" s="46"/>
      <c r="D574" s="47"/>
      <c r="E574" s="48"/>
      <c r="F574" s="49"/>
    </row>
    <row r="575" spans="3:6" ht="14.1" customHeight="1" x14ac:dyDescent="0.2">
      <c r="C575" s="46"/>
      <c r="D575" s="47"/>
      <c r="E575" s="48"/>
      <c r="F575" s="49"/>
    </row>
    <row r="576" spans="3:6" ht="14.1" customHeight="1" x14ac:dyDescent="0.2">
      <c r="C576" s="46"/>
      <c r="D576" s="47"/>
      <c r="E576" s="48"/>
      <c r="F576" s="49"/>
    </row>
    <row r="577" spans="3:6" ht="14.1" customHeight="1" x14ac:dyDescent="0.2">
      <c r="C577" s="46"/>
      <c r="D577" s="47"/>
      <c r="E577" s="48"/>
      <c r="F577" s="49"/>
    </row>
    <row r="578" spans="3:6" ht="14.1" customHeight="1" x14ac:dyDescent="0.2">
      <c r="C578" s="46"/>
      <c r="D578" s="47"/>
      <c r="E578" s="48"/>
      <c r="F578" s="49"/>
    </row>
    <row r="579" spans="3:6" ht="14.1" customHeight="1" x14ac:dyDescent="0.2">
      <c r="C579" s="46"/>
      <c r="D579" s="47"/>
      <c r="E579" s="48"/>
      <c r="F579" s="49"/>
    </row>
    <row r="580" spans="3:6" ht="14.1" customHeight="1" x14ac:dyDescent="0.2">
      <c r="C580" s="46"/>
      <c r="D580" s="47"/>
      <c r="E580" s="48"/>
      <c r="F580" s="49"/>
    </row>
    <row r="581" spans="3:6" ht="14.1" customHeight="1" x14ac:dyDescent="0.2">
      <c r="C581" s="46"/>
      <c r="D581" s="47"/>
      <c r="E581" s="48"/>
      <c r="F581" s="49"/>
    </row>
    <row r="582" spans="3:6" ht="14.1" customHeight="1" x14ac:dyDescent="0.2">
      <c r="C582" s="46"/>
      <c r="D582" s="47"/>
      <c r="E582" s="48"/>
      <c r="F582" s="49"/>
    </row>
    <row r="583" spans="3:6" ht="14.1" customHeight="1" x14ac:dyDescent="0.2">
      <c r="C583" s="46"/>
      <c r="D583" s="47"/>
      <c r="E583" s="48"/>
      <c r="F583" s="49"/>
    </row>
    <row r="584" spans="3:6" ht="14.1" customHeight="1" x14ac:dyDescent="0.2">
      <c r="C584" s="46"/>
      <c r="D584" s="47"/>
      <c r="E584" s="48"/>
      <c r="F584" s="49"/>
    </row>
    <row r="585" spans="3:6" ht="14.1" customHeight="1" x14ac:dyDescent="0.2">
      <c r="C585" s="46"/>
      <c r="D585" s="47"/>
      <c r="E585" s="48"/>
      <c r="F585" s="49"/>
    </row>
    <row r="586" spans="3:6" ht="14.1" customHeight="1" x14ac:dyDescent="0.2">
      <c r="C586" s="46"/>
      <c r="D586" s="47"/>
      <c r="E586" s="48"/>
      <c r="F586" s="49"/>
    </row>
    <row r="587" spans="3:6" ht="14.1" customHeight="1" x14ac:dyDescent="0.2">
      <c r="C587" s="46"/>
      <c r="D587" s="47"/>
      <c r="E587" s="48"/>
      <c r="F587" s="49"/>
    </row>
    <row r="588" spans="3:6" ht="14.1" customHeight="1" x14ac:dyDescent="0.2">
      <c r="C588" s="46"/>
      <c r="D588" s="47"/>
      <c r="E588" s="48"/>
      <c r="F588" s="49"/>
    </row>
    <row r="589" spans="3:6" ht="14.1" customHeight="1" x14ac:dyDescent="0.2">
      <c r="C589" s="46"/>
      <c r="D589" s="47"/>
      <c r="E589" s="48"/>
      <c r="F589" s="49"/>
    </row>
    <row r="590" spans="3:6" ht="14.1" customHeight="1" x14ac:dyDescent="0.2">
      <c r="C590" s="46"/>
      <c r="D590" s="47"/>
      <c r="E590" s="48"/>
      <c r="F590" s="49"/>
    </row>
    <row r="591" spans="3:6" ht="14.1" customHeight="1" x14ac:dyDescent="0.2">
      <c r="C591" s="46"/>
      <c r="D591" s="47"/>
      <c r="E591" s="48"/>
      <c r="F591" s="49"/>
    </row>
    <row r="592" spans="3:6" ht="14.1" customHeight="1" x14ac:dyDescent="0.2">
      <c r="C592" s="46"/>
      <c r="D592" s="47"/>
      <c r="E592" s="48"/>
      <c r="F592" s="49"/>
    </row>
    <row r="593" spans="3:6" ht="14.1" customHeight="1" x14ac:dyDescent="0.2">
      <c r="C593" s="46"/>
      <c r="D593" s="47"/>
      <c r="E593" s="48"/>
      <c r="F593" s="49"/>
    </row>
    <row r="594" spans="3:6" ht="14.1" customHeight="1" x14ac:dyDescent="0.2">
      <c r="C594" s="46"/>
      <c r="D594" s="47"/>
      <c r="E594" s="48"/>
      <c r="F594" s="49"/>
    </row>
    <row r="595" spans="3:6" ht="14.1" customHeight="1" x14ac:dyDescent="0.2">
      <c r="C595" s="46"/>
      <c r="D595" s="47"/>
      <c r="E595" s="48"/>
      <c r="F595" s="49"/>
    </row>
    <row r="596" spans="3:6" ht="14.1" customHeight="1" x14ac:dyDescent="0.2">
      <c r="C596" s="46"/>
      <c r="D596" s="47"/>
      <c r="E596" s="48"/>
      <c r="F596" s="49"/>
    </row>
    <row r="597" spans="3:6" ht="14.1" customHeight="1" x14ac:dyDescent="0.2">
      <c r="C597" s="46"/>
      <c r="D597" s="47"/>
      <c r="E597" s="48"/>
      <c r="F597" s="49"/>
    </row>
    <row r="598" spans="3:6" ht="14.1" customHeight="1" x14ac:dyDescent="0.2">
      <c r="C598" s="46"/>
      <c r="D598" s="47"/>
      <c r="E598" s="48"/>
      <c r="F598" s="49"/>
    </row>
    <row r="599" spans="3:6" ht="14.1" customHeight="1" x14ac:dyDescent="0.2">
      <c r="C599" s="46"/>
      <c r="D599" s="47"/>
      <c r="E599" s="48"/>
      <c r="F599" s="49"/>
    </row>
    <row r="600" spans="3:6" ht="14.1" customHeight="1" x14ac:dyDescent="0.2">
      <c r="C600" s="46"/>
      <c r="D600" s="47"/>
      <c r="E600" s="48"/>
      <c r="F600" s="49"/>
    </row>
    <row r="601" spans="3:6" ht="14.1" customHeight="1" x14ac:dyDescent="0.2">
      <c r="C601" s="46"/>
      <c r="D601" s="47"/>
      <c r="E601" s="48"/>
      <c r="F601" s="49"/>
    </row>
    <row r="602" spans="3:6" ht="14.1" customHeight="1" x14ac:dyDescent="0.2">
      <c r="C602" s="46"/>
      <c r="D602" s="47"/>
      <c r="E602" s="48"/>
      <c r="F602" s="49"/>
    </row>
    <row r="603" spans="3:6" ht="14.1" customHeight="1" x14ac:dyDescent="0.2">
      <c r="C603" s="46"/>
      <c r="D603" s="47"/>
      <c r="E603" s="48"/>
      <c r="F603" s="49"/>
    </row>
    <row r="604" spans="3:6" ht="14.1" customHeight="1" x14ac:dyDescent="0.2">
      <c r="C604" s="46"/>
      <c r="D604" s="47"/>
      <c r="E604" s="48"/>
      <c r="F604" s="49"/>
    </row>
    <row r="605" spans="3:6" ht="14.1" customHeight="1" x14ac:dyDescent="0.2">
      <c r="C605" s="46"/>
      <c r="D605" s="47"/>
      <c r="E605" s="48"/>
      <c r="F605" s="49"/>
    </row>
    <row r="606" spans="3:6" ht="14.1" customHeight="1" x14ac:dyDescent="0.2">
      <c r="C606" s="46"/>
      <c r="D606" s="47"/>
      <c r="E606" s="48"/>
      <c r="F606" s="49"/>
    </row>
    <row r="607" spans="3:6" ht="14.1" customHeight="1" x14ac:dyDescent="0.2">
      <c r="C607" s="46"/>
      <c r="D607" s="47"/>
      <c r="E607" s="48"/>
      <c r="F607" s="49"/>
    </row>
    <row r="608" spans="3:6" ht="14.1" customHeight="1" x14ac:dyDescent="0.2">
      <c r="C608" s="46"/>
      <c r="D608" s="47"/>
      <c r="E608" s="48"/>
      <c r="F608" s="49"/>
    </row>
    <row r="609" spans="3:6" ht="14.1" customHeight="1" x14ac:dyDescent="0.2">
      <c r="C609" s="46"/>
      <c r="D609" s="47"/>
      <c r="E609" s="48"/>
      <c r="F609" s="49"/>
    </row>
    <row r="610" spans="3:6" ht="14.1" customHeight="1" x14ac:dyDescent="0.2">
      <c r="C610" s="46"/>
      <c r="D610" s="47"/>
      <c r="E610" s="48"/>
      <c r="F610" s="49"/>
    </row>
    <row r="611" spans="3:6" ht="14.1" customHeight="1" x14ac:dyDescent="0.2">
      <c r="C611" s="46"/>
      <c r="D611" s="47"/>
      <c r="E611" s="48"/>
      <c r="F611" s="49"/>
    </row>
    <row r="612" spans="3:6" ht="14.1" customHeight="1" x14ac:dyDescent="0.2">
      <c r="C612" s="46"/>
      <c r="D612" s="47"/>
      <c r="E612" s="48"/>
      <c r="F612" s="49"/>
    </row>
    <row r="613" spans="3:6" ht="14.1" customHeight="1" x14ac:dyDescent="0.2">
      <c r="C613" s="46"/>
      <c r="D613" s="47"/>
      <c r="E613" s="48"/>
      <c r="F613" s="49"/>
    </row>
    <row r="614" spans="3:6" ht="14.1" customHeight="1" x14ac:dyDescent="0.2">
      <c r="C614" s="46"/>
      <c r="D614" s="47"/>
      <c r="E614" s="48"/>
      <c r="F614" s="49"/>
    </row>
    <row r="615" spans="3:6" ht="14.1" customHeight="1" x14ac:dyDescent="0.2">
      <c r="C615" s="46"/>
      <c r="D615" s="47"/>
      <c r="E615" s="48"/>
      <c r="F615" s="49"/>
    </row>
    <row r="616" spans="3:6" ht="14.1" customHeight="1" x14ac:dyDescent="0.2">
      <c r="C616" s="46"/>
      <c r="D616" s="47"/>
      <c r="E616" s="48"/>
      <c r="F616" s="49"/>
    </row>
    <row r="617" spans="3:6" ht="14.1" customHeight="1" x14ac:dyDescent="0.2">
      <c r="C617" s="46"/>
      <c r="D617" s="47"/>
      <c r="E617" s="48"/>
      <c r="F617" s="49"/>
    </row>
    <row r="618" spans="3:6" ht="14.1" customHeight="1" x14ac:dyDescent="0.2">
      <c r="C618" s="46"/>
      <c r="D618" s="47"/>
      <c r="E618" s="48"/>
      <c r="F618" s="49"/>
    </row>
    <row r="619" spans="3:6" ht="14.1" customHeight="1" x14ac:dyDescent="0.2">
      <c r="C619" s="46"/>
      <c r="D619" s="47"/>
      <c r="E619" s="48"/>
      <c r="F619" s="49"/>
    </row>
    <row r="620" spans="3:6" ht="14.1" customHeight="1" x14ac:dyDescent="0.2">
      <c r="C620" s="46"/>
      <c r="D620" s="47"/>
      <c r="E620" s="48"/>
      <c r="F620" s="49"/>
    </row>
    <row r="621" spans="3:6" ht="14.1" customHeight="1" x14ac:dyDescent="0.2">
      <c r="C621" s="46"/>
      <c r="D621" s="47"/>
      <c r="E621" s="48"/>
      <c r="F621" s="49"/>
    </row>
    <row r="622" spans="3:6" ht="14.1" customHeight="1" x14ac:dyDescent="0.2">
      <c r="C622" s="46"/>
      <c r="D622" s="47"/>
      <c r="E622" s="48"/>
      <c r="F622" s="49"/>
    </row>
    <row r="623" spans="3:6" ht="14.1" customHeight="1" x14ac:dyDescent="0.2">
      <c r="C623" s="46"/>
      <c r="D623" s="47"/>
      <c r="E623" s="48"/>
      <c r="F623" s="49"/>
    </row>
    <row r="624" spans="3:6" ht="14.1" customHeight="1" x14ac:dyDescent="0.2">
      <c r="C624" s="46"/>
      <c r="D624" s="47"/>
      <c r="E624" s="48"/>
      <c r="F624" s="49"/>
    </row>
    <row r="625" spans="3:6" ht="14.1" customHeight="1" x14ac:dyDescent="0.2">
      <c r="C625" s="46"/>
      <c r="D625" s="47"/>
      <c r="E625" s="48"/>
      <c r="F625" s="49"/>
    </row>
    <row r="626" spans="3:6" ht="14.1" customHeight="1" x14ac:dyDescent="0.2">
      <c r="C626" s="46"/>
      <c r="D626" s="47"/>
      <c r="E626" s="48"/>
      <c r="F626" s="49"/>
    </row>
    <row r="627" spans="3:6" ht="14.1" customHeight="1" x14ac:dyDescent="0.2">
      <c r="C627" s="46"/>
      <c r="D627" s="47"/>
      <c r="E627" s="48"/>
      <c r="F627" s="49"/>
    </row>
    <row r="628" spans="3:6" ht="14.1" customHeight="1" x14ac:dyDescent="0.2">
      <c r="C628" s="46"/>
      <c r="D628" s="47"/>
      <c r="E628" s="48"/>
      <c r="F628" s="49"/>
    </row>
    <row r="629" spans="3:6" ht="14.1" customHeight="1" x14ac:dyDescent="0.2">
      <c r="C629" s="46"/>
      <c r="D629" s="47"/>
      <c r="E629" s="48"/>
      <c r="F629" s="49"/>
    </row>
    <row r="630" spans="3:6" ht="14.1" customHeight="1" x14ac:dyDescent="0.2">
      <c r="C630" s="46"/>
      <c r="D630" s="47"/>
      <c r="E630" s="48"/>
      <c r="F630" s="49"/>
    </row>
    <row r="631" spans="3:6" ht="14.1" customHeight="1" x14ac:dyDescent="0.2">
      <c r="C631" s="46"/>
      <c r="D631" s="47"/>
      <c r="E631" s="48"/>
      <c r="F631" s="49"/>
    </row>
    <row r="632" spans="3:6" ht="14.1" customHeight="1" x14ac:dyDescent="0.2">
      <c r="C632" s="46"/>
      <c r="D632" s="47"/>
      <c r="E632" s="48"/>
      <c r="F632" s="49"/>
    </row>
    <row r="633" spans="3:6" ht="14.1" customHeight="1" x14ac:dyDescent="0.2">
      <c r="C633" s="46"/>
      <c r="D633" s="47"/>
      <c r="E633" s="48"/>
      <c r="F633" s="49"/>
    </row>
    <row r="634" spans="3:6" ht="14.1" customHeight="1" x14ac:dyDescent="0.2">
      <c r="C634" s="46"/>
      <c r="D634" s="47"/>
      <c r="E634" s="48"/>
      <c r="F634" s="49"/>
    </row>
    <row r="635" spans="3:6" ht="14.1" customHeight="1" x14ac:dyDescent="0.2">
      <c r="C635" s="46"/>
      <c r="D635" s="47"/>
      <c r="E635" s="48"/>
      <c r="F635" s="49"/>
    </row>
    <row r="636" spans="3:6" ht="14.1" customHeight="1" x14ac:dyDescent="0.2">
      <c r="C636" s="46"/>
      <c r="D636" s="47"/>
      <c r="E636" s="48"/>
      <c r="F636" s="49"/>
    </row>
    <row r="637" spans="3:6" ht="14.1" customHeight="1" x14ac:dyDescent="0.2">
      <c r="C637" s="46"/>
      <c r="D637" s="47"/>
      <c r="E637" s="48"/>
      <c r="F637" s="49"/>
    </row>
    <row r="638" spans="3:6" ht="14.1" customHeight="1" x14ac:dyDescent="0.2">
      <c r="C638" s="46"/>
      <c r="D638" s="47"/>
      <c r="E638" s="48"/>
      <c r="F638" s="49"/>
    </row>
    <row r="639" spans="3:6" ht="14.1" customHeight="1" x14ac:dyDescent="0.2">
      <c r="C639" s="46"/>
      <c r="D639" s="47"/>
      <c r="E639" s="48"/>
      <c r="F639" s="49"/>
    </row>
    <row r="640" spans="3:6" ht="14.1" customHeight="1" x14ac:dyDescent="0.2">
      <c r="C640" s="46"/>
      <c r="D640" s="47"/>
      <c r="E640" s="48"/>
      <c r="F640" s="49"/>
    </row>
    <row r="641" spans="3:6" ht="14.1" customHeight="1" x14ac:dyDescent="0.2">
      <c r="C641" s="46"/>
      <c r="D641" s="47"/>
      <c r="E641" s="48"/>
      <c r="F641" s="49"/>
    </row>
    <row r="642" spans="3:6" ht="14.1" customHeight="1" x14ac:dyDescent="0.2">
      <c r="C642" s="46"/>
      <c r="D642" s="47"/>
      <c r="E642" s="48"/>
      <c r="F642" s="49"/>
    </row>
    <row r="643" spans="3:6" ht="14.1" customHeight="1" x14ac:dyDescent="0.2">
      <c r="C643" s="46"/>
      <c r="D643" s="47"/>
      <c r="E643" s="48"/>
      <c r="F643" s="49"/>
    </row>
    <row r="644" spans="3:6" ht="14.1" customHeight="1" x14ac:dyDescent="0.2">
      <c r="C644" s="46"/>
      <c r="D644" s="47"/>
      <c r="E644" s="48"/>
      <c r="F644" s="49"/>
    </row>
    <row r="645" spans="3:6" ht="14.1" customHeight="1" x14ac:dyDescent="0.2">
      <c r="C645" s="46"/>
      <c r="D645" s="47"/>
      <c r="E645" s="48"/>
      <c r="F645" s="49"/>
    </row>
    <row r="646" spans="3:6" ht="14.1" customHeight="1" x14ac:dyDescent="0.2">
      <c r="C646" s="46"/>
      <c r="D646" s="47"/>
      <c r="E646" s="48"/>
      <c r="F646" s="49"/>
    </row>
    <row r="647" spans="3:6" ht="14.1" customHeight="1" x14ac:dyDescent="0.2">
      <c r="C647" s="46"/>
      <c r="D647" s="47"/>
      <c r="E647" s="48"/>
      <c r="F647" s="49"/>
    </row>
    <row r="648" spans="3:6" ht="14.1" customHeight="1" x14ac:dyDescent="0.2">
      <c r="C648" s="46"/>
      <c r="D648" s="47"/>
      <c r="E648" s="48"/>
      <c r="F648" s="49"/>
    </row>
    <row r="649" spans="3:6" ht="14.1" customHeight="1" x14ac:dyDescent="0.2">
      <c r="C649" s="46"/>
      <c r="D649" s="47"/>
      <c r="E649" s="48"/>
      <c r="F649" s="49"/>
    </row>
    <row r="650" spans="3:6" ht="14.1" customHeight="1" x14ac:dyDescent="0.2">
      <c r="C650" s="46"/>
      <c r="D650" s="47"/>
      <c r="E650" s="48"/>
      <c r="F650" s="49"/>
    </row>
    <row r="651" spans="3:6" ht="14.1" customHeight="1" x14ac:dyDescent="0.2">
      <c r="C651" s="46"/>
      <c r="D651" s="47"/>
      <c r="E651" s="48"/>
      <c r="F651" s="49"/>
    </row>
    <row r="652" spans="3:6" ht="14.1" customHeight="1" x14ac:dyDescent="0.2">
      <c r="C652" s="46"/>
      <c r="D652" s="47"/>
      <c r="E652" s="48"/>
      <c r="F652" s="49"/>
    </row>
    <row r="653" spans="3:6" ht="14.1" customHeight="1" x14ac:dyDescent="0.2">
      <c r="C653" s="46"/>
      <c r="D653" s="47"/>
      <c r="E653" s="48"/>
      <c r="F653" s="49"/>
    </row>
    <row r="654" spans="3:6" ht="14.1" customHeight="1" x14ac:dyDescent="0.2">
      <c r="C654" s="46"/>
      <c r="D654" s="47"/>
      <c r="E654" s="48"/>
      <c r="F654" s="49"/>
    </row>
    <row r="655" spans="3:6" ht="14.1" customHeight="1" x14ac:dyDescent="0.2">
      <c r="C655" s="46"/>
      <c r="D655" s="47"/>
      <c r="E655" s="48"/>
      <c r="F655" s="49"/>
    </row>
    <row r="656" spans="3:6" ht="14.1" customHeight="1" x14ac:dyDescent="0.2">
      <c r="C656" s="46"/>
      <c r="D656" s="47"/>
      <c r="E656" s="48"/>
      <c r="F656" s="49"/>
    </row>
    <row r="657" spans="3:6" ht="14.1" customHeight="1" x14ac:dyDescent="0.2">
      <c r="C657" s="46"/>
      <c r="D657" s="47"/>
      <c r="E657" s="48"/>
      <c r="F657" s="49"/>
    </row>
    <row r="658" spans="3:6" ht="14.1" customHeight="1" x14ac:dyDescent="0.2">
      <c r="C658" s="46"/>
      <c r="D658" s="47"/>
      <c r="E658" s="48"/>
      <c r="F658" s="49"/>
    </row>
    <row r="659" spans="3:6" ht="14.1" customHeight="1" x14ac:dyDescent="0.2">
      <c r="C659" s="46"/>
      <c r="D659" s="47"/>
      <c r="E659" s="48"/>
      <c r="F659" s="49"/>
    </row>
    <row r="660" spans="3:6" ht="14.1" customHeight="1" x14ac:dyDescent="0.2">
      <c r="C660" s="46"/>
      <c r="D660" s="47"/>
      <c r="E660" s="48"/>
      <c r="F660" s="49"/>
    </row>
    <row r="661" spans="3:6" ht="14.1" customHeight="1" x14ac:dyDescent="0.2">
      <c r="C661" s="46"/>
      <c r="D661" s="47"/>
      <c r="E661" s="48"/>
      <c r="F661" s="49"/>
    </row>
    <row r="662" spans="3:6" ht="14.1" customHeight="1" x14ac:dyDescent="0.2">
      <c r="C662" s="46"/>
      <c r="D662" s="47"/>
      <c r="E662" s="48"/>
      <c r="F662" s="49"/>
    </row>
    <row r="663" spans="3:6" ht="14.1" customHeight="1" x14ac:dyDescent="0.2">
      <c r="C663" s="46"/>
      <c r="D663" s="47"/>
      <c r="E663" s="48"/>
      <c r="F663" s="49"/>
    </row>
    <row r="664" spans="3:6" ht="14.1" customHeight="1" x14ac:dyDescent="0.2">
      <c r="C664" s="46"/>
      <c r="D664" s="47"/>
      <c r="E664" s="48"/>
      <c r="F664" s="49"/>
    </row>
    <row r="665" spans="3:6" ht="14.1" customHeight="1" x14ac:dyDescent="0.2">
      <c r="C665" s="46"/>
      <c r="D665" s="47"/>
      <c r="E665" s="48"/>
      <c r="F665" s="49"/>
    </row>
    <row r="666" spans="3:6" ht="14.1" customHeight="1" x14ac:dyDescent="0.2">
      <c r="C666" s="46"/>
      <c r="D666" s="47"/>
      <c r="E666" s="48"/>
      <c r="F666" s="49"/>
    </row>
    <row r="667" spans="3:6" ht="14.1" customHeight="1" x14ac:dyDescent="0.2">
      <c r="C667" s="46"/>
      <c r="D667" s="47"/>
      <c r="E667" s="48"/>
      <c r="F667" s="49"/>
    </row>
    <row r="668" spans="3:6" ht="14.1" customHeight="1" x14ac:dyDescent="0.2">
      <c r="C668" s="46"/>
      <c r="D668" s="47"/>
      <c r="E668" s="48"/>
      <c r="F668" s="49"/>
    </row>
    <row r="669" spans="3:6" ht="14.1" customHeight="1" x14ac:dyDescent="0.2">
      <c r="C669" s="46"/>
      <c r="D669" s="47"/>
      <c r="E669" s="48"/>
      <c r="F669" s="49"/>
    </row>
    <row r="670" spans="3:6" ht="14.1" customHeight="1" x14ac:dyDescent="0.2">
      <c r="C670" s="46"/>
      <c r="D670" s="47"/>
      <c r="E670" s="48"/>
      <c r="F670" s="49"/>
    </row>
    <row r="671" spans="3:6" ht="14.1" customHeight="1" x14ac:dyDescent="0.2">
      <c r="C671" s="46"/>
      <c r="D671" s="47"/>
      <c r="E671" s="48"/>
      <c r="F671" s="49"/>
    </row>
    <row r="672" spans="3:6" ht="14.1" customHeight="1" x14ac:dyDescent="0.2">
      <c r="C672" s="46"/>
      <c r="D672" s="47"/>
      <c r="E672" s="48"/>
      <c r="F672" s="49"/>
    </row>
    <row r="673" spans="3:6" ht="14.1" customHeight="1" x14ac:dyDescent="0.2">
      <c r="C673" s="46"/>
      <c r="D673" s="47"/>
      <c r="E673" s="48"/>
      <c r="F673" s="49"/>
    </row>
    <row r="674" spans="3:6" ht="14.1" customHeight="1" x14ac:dyDescent="0.2">
      <c r="C674" s="46"/>
      <c r="D674" s="47"/>
      <c r="E674" s="48"/>
      <c r="F674" s="49"/>
    </row>
    <row r="675" spans="3:6" ht="14.1" customHeight="1" x14ac:dyDescent="0.2">
      <c r="C675" s="46"/>
      <c r="D675" s="47"/>
      <c r="E675" s="48"/>
      <c r="F675" s="49"/>
    </row>
    <row r="676" spans="3:6" ht="14.1" customHeight="1" x14ac:dyDescent="0.2">
      <c r="C676" s="46"/>
      <c r="D676" s="47"/>
      <c r="E676" s="48"/>
      <c r="F676" s="49"/>
    </row>
    <row r="677" spans="3:6" ht="14.1" customHeight="1" x14ac:dyDescent="0.2">
      <c r="C677" s="46"/>
      <c r="D677" s="47"/>
      <c r="E677" s="48"/>
      <c r="F677" s="49"/>
    </row>
    <row r="678" spans="3:6" ht="14.1" customHeight="1" x14ac:dyDescent="0.2">
      <c r="C678" s="46"/>
      <c r="D678" s="47"/>
      <c r="E678" s="48"/>
      <c r="F678" s="49"/>
    </row>
    <row r="679" spans="3:6" ht="14.1" customHeight="1" x14ac:dyDescent="0.2">
      <c r="C679" s="46"/>
      <c r="D679" s="47"/>
      <c r="E679" s="48"/>
      <c r="F679" s="49"/>
    </row>
    <row r="680" spans="3:6" ht="14.1" customHeight="1" x14ac:dyDescent="0.2">
      <c r="C680" s="46"/>
      <c r="D680" s="47"/>
      <c r="E680" s="48"/>
      <c r="F680" s="49"/>
    </row>
    <row r="681" spans="3:6" ht="14.1" customHeight="1" x14ac:dyDescent="0.2">
      <c r="C681" s="46"/>
      <c r="D681" s="47"/>
      <c r="E681" s="48"/>
      <c r="F681" s="49"/>
    </row>
    <row r="682" spans="3:6" ht="14.1" customHeight="1" x14ac:dyDescent="0.2">
      <c r="C682" s="46"/>
      <c r="D682" s="47"/>
      <c r="E682" s="48"/>
      <c r="F682" s="49"/>
    </row>
    <row r="683" spans="3:6" ht="14.1" customHeight="1" x14ac:dyDescent="0.2">
      <c r="C683" s="46"/>
      <c r="D683" s="47"/>
      <c r="E683" s="48"/>
      <c r="F683" s="49"/>
    </row>
    <row r="684" spans="3:6" ht="14.1" customHeight="1" x14ac:dyDescent="0.2">
      <c r="C684" s="46"/>
      <c r="D684" s="47"/>
      <c r="E684" s="48"/>
      <c r="F684" s="49"/>
    </row>
    <row r="685" spans="3:6" ht="14.1" customHeight="1" x14ac:dyDescent="0.2">
      <c r="C685" s="46"/>
      <c r="D685" s="47"/>
      <c r="E685" s="48"/>
      <c r="F685" s="49"/>
    </row>
    <row r="686" spans="3:6" ht="14.1" customHeight="1" x14ac:dyDescent="0.2">
      <c r="C686" s="46"/>
      <c r="D686" s="47"/>
      <c r="E686" s="48"/>
      <c r="F686" s="49"/>
    </row>
    <row r="687" spans="3:6" ht="14.1" customHeight="1" x14ac:dyDescent="0.2">
      <c r="C687" s="46"/>
      <c r="D687" s="47"/>
      <c r="E687" s="48"/>
      <c r="F687" s="49"/>
    </row>
    <row r="688" spans="3:6" ht="14.1" customHeight="1" x14ac:dyDescent="0.2">
      <c r="C688" s="46"/>
      <c r="D688" s="47"/>
      <c r="E688" s="48"/>
      <c r="F688" s="49"/>
    </row>
    <row r="689" spans="3:6" ht="14.1" customHeight="1" x14ac:dyDescent="0.2">
      <c r="C689" s="46"/>
      <c r="D689" s="47"/>
      <c r="E689" s="48"/>
      <c r="F689" s="49"/>
    </row>
    <row r="690" spans="3:6" ht="14.1" customHeight="1" x14ac:dyDescent="0.2">
      <c r="C690" s="46"/>
      <c r="D690" s="47"/>
      <c r="E690" s="48"/>
      <c r="F690" s="49"/>
    </row>
    <row r="691" spans="3:6" ht="14.1" customHeight="1" x14ac:dyDescent="0.2">
      <c r="C691" s="46"/>
      <c r="D691" s="47"/>
      <c r="E691" s="48"/>
      <c r="F691" s="49"/>
    </row>
    <row r="692" spans="3:6" ht="14.1" customHeight="1" x14ac:dyDescent="0.2">
      <c r="C692" s="46"/>
      <c r="D692" s="47"/>
      <c r="E692" s="48"/>
      <c r="F692" s="49"/>
    </row>
    <row r="693" spans="3:6" ht="14.1" customHeight="1" x14ac:dyDescent="0.2">
      <c r="C693" s="46"/>
      <c r="D693" s="47"/>
      <c r="E693" s="48"/>
      <c r="F693" s="49"/>
    </row>
    <row r="694" spans="3:6" ht="14.1" customHeight="1" x14ac:dyDescent="0.2">
      <c r="C694" s="46"/>
      <c r="D694" s="47"/>
      <c r="E694" s="48"/>
      <c r="F694" s="49"/>
    </row>
    <row r="695" spans="3:6" ht="14.1" customHeight="1" x14ac:dyDescent="0.2">
      <c r="C695" s="46"/>
      <c r="D695" s="47"/>
      <c r="E695" s="48"/>
      <c r="F695" s="49"/>
    </row>
    <row r="696" spans="3:6" ht="14.1" customHeight="1" x14ac:dyDescent="0.2">
      <c r="C696" s="46"/>
      <c r="D696" s="47"/>
      <c r="E696" s="48"/>
      <c r="F696" s="49"/>
    </row>
    <row r="697" spans="3:6" ht="14.1" customHeight="1" x14ac:dyDescent="0.2">
      <c r="C697" s="46"/>
      <c r="D697" s="47"/>
      <c r="E697" s="48"/>
      <c r="F697" s="49"/>
    </row>
    <row r="698" spans="3:6" ht="14.1" customHeight="1" x14ac:dyDescent="0.2">
      <c r="C698" s="46"/>
      <c r="D698" s="47"/>
      <c r="E698" s="48"/>
      <c r="F698" s="49"/>
    </row>
    <row r="699" spans="3:6" ht="14.1" customHeight="1" x14ac:dyDescent="0.2">
      <c r="C699" s="46"/>
      <c r="D699" s="47"/>
      <c r="E699" s="48"/>
      <c r="F699" s="49"/>
    </row>
    <row r="700" spans="3:6" ht="14.1" customHeight="1" x14ac:dyDescent="0.2">
      <c r="C700" s="46"/>
      <c r="D700" s="47"/>
      <c r="E700" s="48"/>
      <c r="F700" s="49"/>
    </row>
    <row r="701" spans="3:6" ht="14.1" customHeight="1" x14ac:dyDescent="0.2">
      <c r="C701" s="46"/>
      <c r="D701" s="47"/>
      <c r="E701" s="48"/>
      <c r="F701" s="49"/>
    </row>
    <row r="702" spans="3:6" ht="14.1" customHeight="1" x14ac:dyDescent="0.2">
      <c r="C702" s="46"/>
      <c r="D702" s="47"/>
      <c r="E702" s="48"/>
      <c r="F702" s="49"/>
    </row>
    <row r="703" spans="3:6" ht="14.1" customHeight="1" x14ac:dyDescent="0.2">
      <c r="C703" s="46"/>
      <c r="D703" s="47"/>
      <c r="E703" s="48"/>
      <c r="F703" s="49"/>
    </row>
    <row r="704" spans="3:6" ht="14.1" customHeight="1" x14ac:dyDescent="0.2">
      <c r="C704" s="46"/>
      <c r="D704" s="47"/>
      <c r="E704" s="48"/>
      <c r="F704" s="49"/>
    </row>
    <row r="705" spans="3:6" ht="14.1" customHeight="1" x14ac:dyDescent="0.2">
      <c r="C705" s="46"/>
      <c r="D705" s="47"/>
      <c r="E705" s="48"/>
      <c r="F705" s="49"/>
    </row>
    <row r="706" spans="3:6" ht="14.1" customHeight="1" x14ac:dyDescent="0.2">
      <c r="C706" s="46"/>
      <c r="D706" s="47"/>
      <c r="E706" s="48"/>
      <c r="F706" s="49"/>
    </row>
    <row r="707" spans="3:6" ht="14.1" customHeight="1" x14ac:dyDescent="0.2">
      <c r="C707" s="46"/>
      <c r="D707" s="47"/>
      <c r="E707" s="48"/>
      <c r="F707" s="49"/>
    </row>
    <row r="708" spans="3:6" ht="14.1" customHeight="1" x14ac:dyDescent="0.2">
      <c r="C708" s="46"/>
      <c r="D708" s="47"/>
      <c r="E708" s="48"/>
      <c r="F708" s="49"/>
    </row>
    <row r="709" spans="3:6" ht="14.1" customHeight="1" x14ac:dyDescent="0.2">
      <c r="C709" s="46"/>
      <c r="D709" s="47"/>
      <c r="E709" s="48"/>
      <c r="F709" s="49"/>
    </row>
    <row r="710" spans="3:6" ht="14.1" customHeight="1" x14ac:dyDescent="0.2">
      <c r="C710" s="46"/>
      <c r="D710" s="47"/>
      <c r="E710" s="48"/>
      <c r="F710" s="49"/>
    </row>
    <row r="711" spans="3:6" ht="14.1" customHeight="1" x14ac:dyDescent="0.2">
      <c r="C711" s="46"/>
      <c r="D711" s="47"/>
      <c r="E711" s="48"/>
      <c r="F711" s="49"/>
    </row>
    <row r="712" spans="3:6" ht="14.1" customHeight="1" x14ac:dyDescent="0.2">
      <c r="C712" s="46"/>
      <c r="D712" s="47"/>
      <c r="E712" s="48"/>
      <c r="F712" s="49"/>
    </row>
    <row r="713" spans="3:6" ht="14.1" customHeight="1" x14ac:dyDescent="0.2">
      <c r="C713" s="46"/>
      <c r="D713" s="47"/>
      <c r="E713" s="48"/>
      <c r="F713" s="49"/>
    </row>
    <row r="714" spans="3:6" ht="14.1" customHeight="1" x14ac:dyDescent="0.2">
      <c r="C714" s="46"/>
      <c r="D714" s="47"/>
      <c r="E714" s="48"/>
      <c r="F714" s="49"/>
    </row>
    <row r="715" spans="3:6" ht="14.1" customHeight="1" x14ac:dyDescent="0.2">
      <c r="C715" s="46"/>
      <c r="D715" s="47"/>
      <c r="E715" s="48"/>
      <c r="F715" s="49"/>
    </row>
    <row r="716" spans="3:6" ht="14.1" customHeight="1" x14ac:dyDescent="0.2">
      <c r="C716" s="46"/>
      <c r="D716" s="47"/>
      <c r="E716" s="48"/>
      <c r="F716" s="49"/>
    </row>
    <row r="717" spans="3:6" ht="14.1" customHeight="1" x14ac:dyDescent="0.2">
      <c r="C717" s="46"/>
      <c r="D717" s="47"/>
      <c r="E717" s="48"/>
      <c r="F717" s="49"/>
    </row>
    <row r="718" spans="3:6" ht="14.1" customHeight="1" x14ac:dyDescent="0.2">
      <c r="C718" s="46"/>
      <c r="D718" s="47"/>
      <c r="E718" s="48"/>
      <c r="F718" s="49"/>
    </row>
    <row r="719" spans="3:6" ht="14.1" customHeight="1" x14ac:dyDescent="0.2">
      <c r="C719" s="46"/>
      <c r="D719" s="47"/>
      <c r="E719" s="48"/>
      <c r="F719" s="49"/>
    </row>
    <row r="720" spans="3:6" ht="14.1" customHeight="1" x14ac:dyDescent="0.2">
      <c r="C720" s="46"/>
      <c r="D720" s="47"/>
      <c r="E720" s="48"/>
      <c r="F720" s="49"/>
    </row>
    <row r="721" spans="3:6" ht="14.1" customHeight="1" x14ac:dyDescent="0.2">
      <c r="C721" s="46"/>
      <c r="D721" s="47"/>
      <c r="E721" s="48"/>
      <c r="F721" s="49"/>
    </row>
    <row r="722" spans="3:6" ht="14.1" customHeight="1" x14ac:dyDescent="0.2">
      <c r="C722" s="46"/>
      <c r="D722" s="47"/>
      <c r="E722" s="48"/>
      <c r="F722" s="49"/>
    </row>
    <row r="723" spans="3:6" ht="14.1" customHeight="1" x14ac:dyDescent="0.2">
      <c r="C723" s="46"/>
      <c r="D723" s="47"/>
      <c r="E723" s="48"/>
      <c r="F723" s="49"/>
    </row>
    <row r="724" spans="3:6" ht="14.1" customHeight="1" x14ac:dyDescent="0.2">
      <c r="C724" s="46"/>
      <c r="D724" s="47"/>
      <c r="E724" s="48"/>
      <c r="F724" s="49"/>
    </row>
    <row r="725" spans="3:6" ht="14.1" customHeight="1" x14ac:dyDescent="0.2">
      <c r="C725" s="46"/>
      <c r="D725" s="47"/>
      <c r="E725" s="48"/>
      <c r="F725" s="49"/>
    </row>
    <row r="726" spans="3:6" ht="14.1" customHeight="1" x14ac:dyDescent="0.2">
      <c r="C726" s="46"/>
      <c r="D726" s="47"/>
      <c r="E726" s="48"/>
      <c r="F726" s="49"/>
    </row>
    <row r="727" spans="3:6" ht="14.1" customHeight="1" x14ac:dyDescent="0.2">
      <c r="C727" s="46"/>
      <c r="D727" s="47"/>
      <c r="E727" s="48"/>
      <c r="F727" s="49"/>
    </row>
    <row r="728" spans="3:6" ht="14.1" customHeight="1" x14ac:dyDescent="0.2">
      <c r="C728" s="46"/>
      <c r="D728" s="47"/>
      <c r="E728" s="48"/>
      <c r="F728" s="49"/>
    </row>
    <row r="729" spans="3:6" ht="14.1" customHeight="1" x14ac:dyDescent="0.2">
      <c r="C729" s="46"/>
      <c r="D729" s="47"/>
      <c r="E729" s="48"/>
      <c r="F729" s="49"/>
    </row>
    <row r="730" spans="3:6" ht="14.1" customHeight="1" x14ac:dyDescent="0.2">
      <c r="C730" s="46"/>
      <c r="D730" s="47"/>
      <c r="E730" s="48"/>
      <c r="F730" s="49"/>
    </row>
    <row r="731" spans="3:6" ht="14.1" customHeight="1" x14ac:dyDescent="0.2">
      <c r="C731" s="46"/>
      <c r="D731" s="47"/>
      <c r="E731" s="48"/>
      <c r="F731" s="49"/>
    </row>
    <row r="732" spans="3:6" ht="14.1" customHeight="1" x14ac:dyDescent="0.2">
      <c r="C732" s="46"/>
      <c r="D732" s="47"/>
      <c r="E732" s="48"/>
      <c r="F732" s="49"/>
    </row>
    <row r="733" spans="3:6" ht="14.1" customHeight="1" x14ac:dyDescent="0.2">
      <c r="C733" s="46"/>
      <c r="D733" s="47"/>
      <c r="E733" s="48"/>
      <c r="F733" s="49"/>
    </row>
    <row r="734" spans="3:6" ht="14.1" customHeight="1" x14ac:dyDescent="0.2">
      <c r="C734" s="46"/>
      <c r="D734" s="47"/>
      <c r="E734" s="48"/>
      <c r="F734" s="49"/>
    </row>
    <row r="735" spans="3:6" ht="14.1" customHeight="1" x14ac:dyDescent="0.2">
      <c r="C735" s="46"/>
      <c r="D735" s="47"/>
      <c r="E735" s="48"/>
      <c r="F735" s="49"/>
    </row>
    <row r="736" spans="3:6" ht="14.1" customHeight="1" x14ac:dyDescent="0.2">
      <c r="C736" s="46"/>
      <c r="D736" s="47"/>
      <c r="E736" s="48"/>
      <c r="F736" s="49"/>
    </row>
    <row r="737" spans="3:6" ht="14.1" customHeight="1" x14ac:dyDescent="0.2">
      <c r="C737" s="46"/>
      <c r="D737" s="47"/>
      <c r="E737" s="48"/>
      <c r="F737" s="49"/>
    </row>
    <row r="738" spans="3:6" ht="14.1" customHeight="1" x14ac:dyDescent="0.2">
      <c r="C738" s="46"/>
      <c r="D738" s="47"/>
      <c r="E738" s="48"/>
      <c r="F738" s="49"/>
    </row>
    <row r="739" spans="3:6" ht="14.1" customHeight="1" x14ac:dyDescent="0.2">
      <c r="C739" s="46"/>
      <c r="D739" s="47"/>
      <c r="E739" s="48"/>
      <c r="F739" s="49"/>
    </row>
    <row r="740" spans="3:6" ht="14.1" customHeight="1" x14ac:dyDescent="0.2">
      <c r="C740" s="46"/>
      <c r="D740" s="47"/>
      <c r="E740" s="48"/>
      <c r="F740" s="49"/>
    </row>
    <row r="741" spans="3:6" ht="14.1" customHeight="1" x14ac:dyDescent="0.2">
      <c r="C741" s="46"/>
      <c r="D741" s="47"/>
      <c r="E741" s="48"/>
      <c r="F741" s="49"/>
    </row>
    <row r="742" spans="3:6" ht="14.1" customHeight="1" x14ac:dyDescent="0.2">
      <c r="C742" s="46"/>
      <c r="D742" s="47"/>
      <c r="E742" s="48"/>
      <c r="F742" s="49"/>
    </row>
    <row r="743" spans="3:6" ht="14.1" customHeight="1" x14ac:dyDescent="0.2">
      <c r="C743" s="46"/>
      <c r="D743" s="47"/>
      <c r="E743" s="48"/>
      <c r="F743" s="49"/>
    </row>
    <row r="744" spans="3:6" ht="14.1" customHeight="1" x14ac:dyDescent="0.2">
      <c r="C744" s="46"/>
      <c r="D744" s="47"/>
      <c r="E744" s="48"/>
      <c r="F744" s="49"/>
    </row>
    <row r="745" spans="3:6" ht="14.1" customHeight="1" x14ac:dyDescent="0.2">
      <c r="C745" s="46"/>
      <c r="D745" s="47"/>
      <c r="E745" s="48"/>
      <c r="F745" s="49"/>
    </row>
    <row r="746" spans="3:6" ht="14.1" customHeight="1" x14ac:dyDescent="0.2">
      <c r="C746" s="46"/>
      <c r="D746" s="47"/>
      <c r="E746" s="48"/>
      <c r="F746" s="49"/>
    </row>
    <row r="747" spans="3:6" ht="14.1" customHeight="1" x14ac:dyDescent="0.2">
      <c r="C747" s="46"/>
      <c r="D747" s="47"/>
      <c r="E747" s="48"/>
      <c r="F747" s="49"/>
    </row>
    <row r="748" spans="3:6" ht="14.1" customHeight="1" x14ac:dyDescent="0.2">
      <c r="C748" s="46"/>
      <c r="D748" s="47"/>
      <c r="E748" s="48"/>
      <c r="F748" s="49"/>
    </row>
    <row r="749" spans="3:6" ht="14.1" customHeight="1" x14ac:dyDescent="0.2">
      <c r="C749" s="46"/>
      <c r="D749" s="47"/>
      <c r="E749" s="48"/>
      <c r="F749" s="49"/>
    </row>
    <row r="750" spans="3:6" ht="14.1" customHeight="1" x14ac:dyDescent="0.2">
      <c r="C750" s="46"/>
      <c r="D750" s="47"/>
      <c r="E750" s="48"/>
      <c r="F750" s="49"/>
    </row>
    <row r="751" spans="3:6" ht="14.1" customHeight="1" x14ac:dyDescent="0.2">
      <c r="C751" s="46"/>
      <c r="D751" s="47"/>
      <c r="E751" s="48"/>
      <c r="F751" s="49"/>
    </row>
    <row r="752" spans="3:6" ht="14.1" customHeight="1" x14ac:dyDescent="0.2">
      <c r="C752" s="46"/>
      <c r="D752" s="47"/>
      <c r="E752" s="48"/>
      <c r="F752" s="49"/>
    </row>
    <row r="753" spans="3:6" ht="14.1" customHeight="1" x14ac:dyDescent="0.2">
      <c r="C753" s="46"/>
      <c r="D753" s="47"/>
      <c r="E753" s="48"/>
      <c r="F753" s="49"/>
    </row>
    <row r="754" spans="3:6" ht="14.1" customHeight="1" x14ac:dyDescent="0.2">
      <c r="C754" s="46"/>
      <c r="D754" s="47"/>
      <c r="E754" s="48"/>
      <c r="F754" s="49"/>
    </row>
    <row r="755" spans="3:6" ht="14.1" customHeight="1" x14ac:dyDescent="0.2">
      <c r="C755" s="46"/>
      <c r="D755" s="47"/>
      <c r="E755" s="48"/>
      <c r="F755" s="49"/>
    </row>
    <row r="756" spans="3:6" ht="14.1" customHeight="1" x14ac:dyDescent="0.2">
      <c r="C756" s="46"/>
      <c r="D756" s="47"/>
      <c r="E756" s="48"/>
      <c r="F756" s="49"/>
    </row>
    <row r="757" spans="3:6" ht="14.1" customHeight="1" x14ac:dyDescent="0.2">
      <c r="C757" s="46"/>
      <c r="D757" s="47"/>
      <c r="E757" s="48"/>
      <c r="F757" s="49"/>
    </row>
    <row r="758" spans="3:6" ht="14.1" customHeight="1" x14ac:dyDescent="0.2">
      <c r="C758" s="46"/>
      <c r="D758" s="47"/>
      <c r="E758" s="48"/>
      <c r="F758" s="49"/>
    </row>
    <row r="759" spans="3:6" ht="14.1" customHeight="1" x14ac:dyDescent="0.2">
      <c r="C759" s="46"/>
      <c r="D759" s="47"/>
      <c r="E759" s="48"/>
      <c r="F759" s="49"/>
    </row>
    <row r="760" spans="3:6" ht="14.1" customHeight="1" x14ac:dyDescent="0.2">
      <c r="C760" s="46"/>
      <c r="D760" s="47"/>
      <c r="E760" s="48"/>
      <c r="F760" s="49"/>
    </row>
    <row r="761" spans="3:6" ht="14.1" customHeight="1" x14ac:dyDescent="0.2">
      <c r="C761" s="46"/>
      <c r="D761" s="47"/>
      <c r="E761" s="48"/>
      <c r="F761" s="49"/>
    </row>
    <row r="762" spans="3:6" ht="14.1" customHeight="1" x14ac:dyDescent="0.2">
      <c r="C762" s="46"/>
      <c r="D762" s="47"/>
      <c r="E762" s="48"/>
      <c r="F762" s="49"/>
    </row>
    <row r="763" spans="3:6" ht="14.1" customHeight="1" x14ac:dyDescent="0.2">
      <c r="C763" s="46"/>
      <c r="D763" s="47"/>
      <c r="E763" s="48"/>
      <c r="F763" s="49"/>
    </row>
    <row r="764" spans="3:6" ht="14.1" customHeight="1" x14ac:dyDescent="0.2">
      <c r="C764" s="46"/>
      <c r="D764" s="47"/>
      <c r="E764" s="48"/>
      <c r="F764" s="49"/>
    </row>
    <row r="765" spans="3:6" ht="14.1" customHeight="1" x14ac:dyDescent="0.2">
      <c r="C765" s="46"/>
      <c r="D765" s="47"/>
      <c r="E765" s="48"/>
      <c r="F765" s="49"/>
    </row>
    <row r="766" spans="3:6" ht="14.1" customHeight="1" x14ac:dyDescent="0.2">
      <c r="C766" s="46"/>
      <c r="D766" s="47"/>
      <c r="E766" s="48"/>
      <c r="F766" s="49"/>
    </row>
    <row r="767" spans="3:6" ht="14.1" customHeight="1" x14ac:dyDescent="0.2">
      <c r="C767" s="46"/>
      <c r="D767" s="47"/>
      <c r="E767" s="48"/>
      <c r="F767" s="49"/>
    </row>
    <row r="768" spans="3:6" ht="14.1" customHeight="1" x14ac:dyDescent="0.2">
      <c r="C768" s="46"/>
      <c r="D768" s="47"/>
      <c r="E768" s="48"/>
      <c r="F768" s="49"/>
    </row>
    <row r="769" spans="3:6" ht="14.1" customHeight="1" x14ac:dyDescent="0.2">
      <c r="C769" s="46"/>
      <c r="D769" s="47"/>
      <c r="E769" s="48"/>
      <c r="F769" s="49"/>
    </row>
    <row r="770" spans="3:6" ht="14.1" customHeight="1" x14ac:dyDescent="0.2">
      <c r="C770" s="46"/>
      <c r="D770" s="47"/>
      <c r="E770" s="48"/>
      <c r="F770" s="49"/>
    </row>
    <row r="771" spans="3:6" ht="14.1" customHeight="1" x14ac:dyDescent="0.2">
      <c r="C771" s="46"/>
      <c r="D771" s="47"/>
      <c r="E771" s="48"/>
      <c r="F771" s="49"/>
    </row>
    <row r="772" spans="3:6" ht="14.1" customHeight="1" x14ac:dyDescent="0.2">
      <c r="C772" s="46"/>
      <c r="D772" s="47"/>
      <c r="E772" s="48"/>
      <c r="F772" s="49"/>
    </row>
    <row r="773" spans="3:6" ht="14.1" customHeight="1" x14ac:dyDescent="0.2">
      <c r="C773" s="46"/>
      <c r="D773" s="47"/>
      <c r="E773" s="48"/>
      <c r="F773" s="49"/>
    </row>
    <row r="774" spans="3:6" ht="14.1" customHeight="1" x14ac:dyDescent="0.2">
      <c r="C774" s="46"/>
      <c r="D774" s="47"/>
      <c r="E774" s="48"/>
      <c r="F774" s="49"/>
    </row>
    <row r="775" spans="3:6" ht="14.1" customHeight="1" x14ac:dyDescent="0.2">
      <c r="C775" s="46"/>
      <c r="D775" s="47"/>
      <c r="E775" s="48"/>
      <c r="F775" s="49"/>
    </row>
    <row r="776" spans="3:6" ht="14.1" customHeight="1" x14ac:dyDescent="0.2">
      <c r="C776" s="46"/>
      <c r="D776" s="47"/>
      <c r="E776" s="48"/>
      <c r="F776" s="49"/>
    </row>
    <row r="777" spans="3:6" ht="14.1" customHeight="1" x14ac:dyDescent="0.2">
      <c r="C777" s="46"/>
      <c r="D777" s="47"/>
      <c r="E777" s="48"/>
      <c r="F777" s="49"/>
    </row>
    <row r="778" spans="3:6" ht="14.1" customHeight="1" x14ac:dyDescent="0.2">
      <c r="C778" s="46"/>
      <c r="D778" s="47"/>
      <c r="E778" s="48"/>
      <c r="F778" s="49"/>
    </row>
    <row r="779" spans="3:6" ht="14.1" customHeight="1" x14ac:dyDescent="0.2">
      <c r="C779" s="46"/>
      <c r="D779" s="47"/>
      <c r="E779" s="48"/>
      <c r="F779" s="49"/>
    </row>
    <row r="780" spans="3:6" ht="14.1" customHeight="1" x14ac:dyDescent="0.2">
      <c r="C780" s="46"/>
      <c r="D780" s="47"/>
      <c r="E780" s="48"/>
      <c r="F780" s="49"/>
    </row>
    <row r="781" spans="3:6" ht="14.1" customHeight="1" x14ac:dyDescent="0.2">
      <c r="C781" s="46"/>
      <c r="D781" s="47"/>
      <c r="E781" s="48"/>
      <c r="F781" s="49"/>
    </row>
    <row r="782" spans="3:6" ht="14.1" customHeight="1" x14ac:dyDescent="0.2">
      <c r="C782" s="46"/>
      <c r="D782" s="47"/>
      <c r="E782" s="48"/>
      <c r="F782" s="49"/>
    </row>
    <row r="783" spans="3:6" ht="14.1" customHeight="1" x14ac:dyDescent="0.2">
      <c r="C783" s="46"/>
      <c r="D783" s="47"/>
      <c r="E783" s="48"/>
      <c r="F783" s="49"/>
    </row>
    <row r="784" spans="3:6" ht="14.1" customHeight="1" x14ac:dyDescent="0.2">
      <c r="C784" s="46"/>
      <c r="D784" s="47"/>
      <c r="E784" s="48"/>
      <c r="F784" s="49"/>
    </row>
    <row r="785" spans="3:6" ht="14.1" customHeight="1" x14ac:dyDescent="0.2">
      <c r="C785" s="46"/>
      <c r="D785" s="47"/>
      <c r="E785" s="48"/>
      <c r="F785" s="49"/>
    </row>
    <row r="786" spans="3:6" ht="14.1" customHeight="1" x14ac:dyDescent="0.2">
      <c r="C786" s="46"/>
      <c r="D786" s="47"/>
      <c r="E786" s="48"/>
      <c r="F786" s="49"/>
    </row>
    <row r="787" spans="3:6" ht="14.1" customHeight="1" x14ac:dyDescent="0.2">
      <c r="C787" s="46"/>
      <c r="D787" s="47"/>
      <c r="E787" s="48"/>
      <c r="F787" s="49"/>
    </row>
    <row r="788" spans="3:6" ht="14.1" customHeight="1" x14ac:dyDescent="0.2">
      <c r="C788" s="46"/>
      <c r="D788" s="47"/>
      <c r="E788" s="48"/>
      <c r="F788" s="49"/>
    </row>
    <row r="789" spans="3:6" ht="14.1" customHeight="1" x14ac:dyDescent="0.2">
      <c r="C789" s="46"/>
      <c r="D789" s="47"/>
      <c r="E789" s="48"/>
      <c r="F789" s="49"/>
    </row>
    <row r="790" spans="3:6" ht="14.1" customHeight="1" x14ac:dyDescent="0.2">
      <c r="C790" s="46"/>
      <c r="D790" s="47"/>
      <c r="E790" s="48"/>
      <c r="F790" s="49"/>
    </row>
    <row r="791" spans="3:6" ht="14.1" customHeight="1" x14ac:dyDescent="0.2">
      <c r="C791" s="46"/>
      <c r="D791" s="47"/>
      <c r="E791" s="48"/>
      <c r="F791" s="49"/>
    </row>
    <row r="792" spans="3:6" ht="14.1" customHeight="1" x14ac:dyDescent="0.2">
      <c r="C792" s="46"/>
      <c r="D792" s="47"/>
      <c r="E792" s="48"/>
      <c r="F792" s="49"/>
    </row>
    <row r="793" spans="3:6" ht="14.1" customHeight="1" x14ac:dyDescent="0.2">
      <c r="C793" s="46"/>
      <c r="D793" s="47"/>
      <c r="E793" s="48"/>
      <c r="F793" s="49"/>
    </row>
    <row r="794" spans="3:6" ht="14.1" customHeight="1" x14ac:dyDescent="0.2">
      <c r="C794" s="46"/>
      <c r="D794" s="47"/>
      <c r="E794" s="48"/>
      <c r="F794" s="49"/>
    </row>
    <row r="795" spans="3:6" ht="14.1" customHeight="1" x14ac:dyDescent="0.2">
      <c r="C795" s="46"/>
      <c r="D795" s="47"/>
      <c r="E795" s="48"/>
      <c r="F795" s="49"/>
    </row>
    <row r="796" spans="3:6" ht="14.1" customHeight="1" x14ac:dyDescent="0.2">
      <c r="C796" s="46"/>
      <c r="D796" s="47"/>
      <c r="E796" s="48"/>
      <c r="F796" s="49"/>
    </row>
    <row r="797" spans="3:6" ht="14.1" customHeight="1" x14ac:dyDescent="0.2">
      <c r="C797" s="46"/>
      <c r="D797" s="47"/>
      <c r="E797" s="48"/>
      <c r="F797" s="49"/>
    </row>
    <row r="798" spans="3:6" ht="14.1" customHeight="1" x14ac:dyDescent="0.2">
      <c r="C798" s="46"/>
      <c r="D798" s="47"/>
      <c r="E798" s="48"/>
      <c r="F798" s="49"/>
    </row>
    <row r="799" spans="3:6" ht="14.1" customHeight="1" x14ac:dyDescent="0.2">
      <c r="C799" s="46"/>
      <c r="D799" s="47"/>
      <c r="E799" s="48"/>
      <c r="F799" s="49"/>
    </row>
    <row r="800" spans="3:6" ht="14.1" customHeight="1" x14ac:dyDescent="0.2">
      <c r="C800" s="46"/>
      <c r="D800" s="47"/>
      <c r="E800" s="48"/>
      <c r="F800" s="49"/>
    </row>
    <row r="801" spans="3:6" ht="14.1" customHeight="1" x14ac:dyDescent="0.2">
      <c r="C801" s="46"/>
      <c r="D801" s="47"/>
      <c r="E801" s="48"/>
      <c r="F801" s="49"/>
    </row>
    <row r="802" spans="3:6" ht="14.1" customHeight="1" x14ac:dyDescent="0.2">
      <c r="C802" s="46"/>
      <c r="D802" s="47"/>
      <c r="E802" s="48"/>
      <c r="F802" s="49"/>
    </row>
    <row r="803" spans="3:6" ht="14.1" customHeight="1" x14ac:dyDescent="0.2">
      <c r="C803" s="46"/>
      <c r="D803" s="47"/>
      <c r="E803" s="48"/>
      <c r="F803" s="49"/>
    </row>
    <row r="804" spans="3:6" ht="14.1" customHeight="1" x14ac:dyDescent="0.2">
      <c r="C804" s="46"/>
      <c r="D804" s="47"/>
      <c r="E804" s="48"/>
      <c r="F804" s="49"/>
    </row>
    <row r="805" spans="3:6" ht="14.1" customHeight="1" x14ac:dyDescent="0.2">
      <c r="C805" s="46"/>
      <c r="D805" s="47"/>
      <c r="E805" s="48"/>
      <c r="F805" s="49"/>
    </row>
    <row r="806" spans="3:6" ht="14.1" customHeight="1" x14ac:dyDescent="0.2">
      <c r="C806" s="46"/>
      <c r="D806" s="47"/>
      <c r="E806" s="48"/>
      <c r="F806" s="49"/>
    </row>
    <row r="807" spans="3:6" ht="14.1" customHeight="1" x14ac:dyDescent="0.2">
      <c r="C807" s="46"/>
      <c r="D807" s="47"/>
      <c r="E807" s="48"/>
      <c r="F807" s="49"/>
    </row>
    <row r="808" spans="3:6" ht="14.1" customHeight="1" x14ac:dyDescent="0.2">
      <c r="C808" s="46"/>
      <c r="D808" s="47"/>
      <c r="E808" s="48"/>
      <c r="F808" s="49"/>
    </row>
    <row r="809" spans="3:6" ht="14.1" customHeight="1" x14ac:dyDescent="0.2">
      <c r="C809" s="46"/>
      <c r="D809" s="47"/>
      <c r="E809" s="48"/>
      <c r="F809" s="49"/>
    </row>
    <row r="810" spans="3:6" ht="14.1" customHeight="1" x14ac:dyDescent="0.2">
      <c r="C810" s="46"/>
      <c r="D810" s="47"/>
      <c r="E810" s="48"/>
      <c r="F810" s="49"/>
    </row>
    <row r="811" spans="3:6" ht="14.1" customHeight="1" x14ac:dyDescent="0.2">
      <c r="C811" s="46"/>
      <c r="D811" s="47"/>
      <c r="E811" s="48"/>
      <c r="F811" s="49"/>
    </row>
    <row r="812" spans="3:6" ht="14.1" customHeight="1" x14ac:dyDescent="0.2">
      <c r="C812" s="46"/>
      <c r="D812" s="47"/>
      <c r="E812" s="48"/>
      <c r="F812" s="49"/>
    </row>
    <row r="813" spans="3:6" ht="14.1" customHeight="1" x14ac:dyDescent="0.2">
      <c r="C813" s="46"/>
      <c r="D813" s="47"/>
      <c r="E813" s="48"/>
      <c r="F813" s="49"/>
    </row>
    <row r="814" spans="3:6" ht="14.1" customHeight="1" x14ac:dyDescent="0.2">
      <c r="C814" s="46"/>
      <c r="D814" s="47"/>
      <c r="E814" s="48"/>
      <c r="F814" s="49"/>
    </row>
    <row r="815" spans="3:6" ht="14.1" customHeight="1" x14ac:dyDescent="0.2">
      <c r="C815" s="46"/>
      <c r="D815" s="47"/>
      <c r="E815" s="48"/>
      <c r="F815" s="49"/>
    </row>
    <row r="816" spans="3:6" ht="14.1" customHeight="1" x14ac:dyDescent="0.2">
      <c r="C816" s="46"/>
      <c r="D816" s="47"/>
      <c r="E816" s="48"/>
      <c r="F816" s="49"/>
    </row>
    <row r="817" spans="3:6" ht="14.1" customHeight="1" x14ac:dyDescent="0.2">
      <c r="C817" s="46"/>
      <c r="D817" s="47"/>
      <c r="E817" s="48"/>
      <c r="F817" s="49"/>
    </row>
    <row r="818" spans="3:6" ht="14.1" customHeight="1" x14ac:dyDescent="0.2">
      <c r="C818" s="46"/>
      <c r="D818" s="47"/>
      <c r="E818" s="48"/>
      <c r="F818" s="49"/>
    </row>
    <row r="819" spans="3:6" ht="14.1" customHeight="1" x14ac:dyDescent="0.2">
      <c r="C819" s="46"/>
      <c r="D819" s="47"/>
      <c r="E819" s="48"/>
      <c r="F819" s="49"/>
    </row>
    <row r="820" spans="3:6" ht="14.1" customHeight="1" x14ac:dyDescent="0.2">
      <c r="C820" s="46"/>
      <c r="D820" s="47"/>
      <c r="E820" s="48"/>
      <c r="F820" s="49"/>
    </row>
    <row r="821" spans="3:6" ht="14.1" customHeight="1" x14ac:dyDescent="0.2">
      <c r="C821" s="46"/>
      <c r="D821" s="47"/>
      <c r="E821" s="48"/>
      <c r="F821" s="49"/>
    </row>
    <row r="822" spans="3:6" ht="14.1" customHeight="1" x14ac:dyDescent="0.2">
      <c r="C822" s="46"/>
      <c r="D822" s="47"/>
      <c r="E822" s="48"/>
      <c r="F822" s="49"/>
    </row>
    <row r="823" spans="3:6" ht="14.1" customHeight="1" x14ac:dyDescent="0.2">
      <c r="C823" s="46"/>
      <c r="D823" s="47"/>
      <c r="E823" s="48"/>
      <c r="F823" s="49"/>
    </row>
    <row r="824" spans="3:6" ht="14.1" customHeight="1" x14ac:dyDescent="0.2">
      <c r="C824" s="46"/>
      <c r="D824" s="47"/>
      <c r="E824" s="48"/>
      <c r="F824" s="49"/>
    </row>
    <row r="825" spans="3:6" ht="14.1" customHeight="1" x14ac:dyDescent="0.2">
      <c r="C825" s="46"/>
      <c r="D825" s="47"/>
      <c r="E825" s="48"/>
      <c r="F825" s="49"/>
    </row>
    <row r="826" spans="3:6" ht="14.1" customHeight="1" x14ac:dyDescent="0.2">
      <c r="C826" s="46"/>
      <c r="D826" s="47"/>
      <c r="E826" s="48"/>
      <c r="F826" s="49"/>
    </row>
    <row r="827" spans="3:6" ht="14.1" customHeight="1" x14ac:dyDescent="0.2">
      <c r="C827" s="46"/>
      <c r="D827" s="47"/>
      <c r="E827" s="48"/>
      <c r="F827" s="49"/>
    </row>
    <row r="828" spans="3:6" ht="14.1" customHeight="1" x14ac:dyDescent="0.2">
      <c r="C828" s="46"/>
      <c r="D828" s="47"/>
      <c r="E828" s="48"/>
      <c r="F828" s="49"/>
    </row>
    <row r="829" spans="3:6" ht="14.1" customHeight="1" x14ac:dyDescent="0.2">
      <c r="C829" s="46"/>
      <c r="D829" s="47"/>
      <c r="E829" s="48"/>
      <c r="F829" s="49"/>
    </row>
    <row r="830" spans="3:6" ht="14.1" customHeight="1" x14ac:dyDescent="0.2">
      <c r="C830" s="46"/>
      <c r="D830" s="47"/>
      <c r="E830" s="48"/>
      <c r="F830" s="49"/>
    </row>
    <row r="831" spans="3:6" ht="14.1" customHeight="1" x14ac:dyDescent="0.2">
      <c r="C831" s="46"/>
      <c r="D831" s="47"/>
      <c r="E831" s="48"/>
      <c r="F831" s="49"/>
    </row>
    <row r="832" spans="3:6" ht="14.1" customHeight="1" x14ac:dyDescent="0.2">
      <c r="C832" s="46"/>
      <c r="D832" s="47"/>
      <c r="E832" s="48"/>
      <c r="F832" s="49"/>
    </row>
    <row r="833" spans="3:6" ht="14.1" customHeight="1" x14ac:dyDescent="0.2">
      <c r="C833" s="46"/>
      <c r="D833" s="47"/>
      <c r="E833" s="48"/>
      <c r="F833" s="49"/>
    </row>
    <row r="834" spans="3:6" ht="14.1" customHeight="1" x14ac:dyDescent="0.2">
      <c r="C834" s="46"/>
      <c r="D834" s="47"/>
      <c r="E834" s="48"/>
      <c r="F834" s="49"/>
    </row>
    <row r="835" spans="3:6" ht="14.1" customHeight="1" x14ac:dyDescent="0.2">
      <c r="C835" s="46"/>
      <c r="D835" s="47"/>
      <c r="E835" s="48"/>
      <c r="F835" s="49"/>
    </row>
    <row r="836" spans="3:6" ht="14.1" customHeight="1" x14ac:dyDescent="0.2">
      <c r="C836" s="46"/>
      <c r="D836" s="47"/>
      <c r="E836" s="48"/>
      <c r="F836" s="49"/>
    </row>
    <row r="837" spans="3:6" ht="14.1" customHeight="1" x14ac:dyDescent="0.2">
      <c r="C837" s="46"/>
      <c r="D837" s="47"/>
      <c r="E837" s="48"/>
      <c r="F837" s="49"/>
    </row>
    <row r="838" spans="3:6" ht="14.1" customHeight="1" x14ac:dyDescent="0.2">
      <c r="C838" s="46"/>
      <c r="D838" s="47"/>
      <c r="E838" s="48"/>
      <c r="F838" s="49"/>
    </row>
    <row r="839" spans="3:6" ht="14.1" customHeight="1" x14ac:dyDescent="0.2">
      <c r="C839" s="46"/>
      <c r="D839" s="47"/>
      <c r="E839" s="48"/>
      <c r="F839" s="49"/>
    </row>
    <row r="840" spans="3:6" ht="14.1" customHeight="1" x14ac:dyDescent="0.2">
      <c r="C840" s="46"/>
      <c r="D840" s="47"/>
      <c r="E840" s="48"/>
      <c r="F840" s="49"/>
    </row>
    <row r="841" spans="3:6" ht="14.1" customHeight="1" x14ac:dyDescent="0.2">
      <c r="C841" s="46"/>
      <c r="D841" s="47"/>
      <c r="E841" s="48"/>
      <c r="F841" s="49"/>
    </row>
    <row r="842" spans="3:6" ht="14.1" customHeight="1" x14ac:dyDescent="0.2">
      <c r="C842" s="46"/>
      <c r="D842" s="47"/>
      <c r="E842" s="48"/>
      <c r="F842" s="49"/>
    </row>
    <row r="843" spans="3:6" ht="14.1" customHeight="1" x14ac:dyDescent="0.2">
      <c r="C843" s="46"/>
      <c r="D843" s="47"/>
      <c r="E843" s="48"/>
      <c r="F843" s="49"/>
    </row>
    <row r="844" spans="3:6" ht="14.1" customHeight="1" x14ac:dyDescent="0.2">
      <c r="C844" s="46"/>
      <c r="D844" s="47"/>
      <c r="E844" s="48"/>
      <c r="F844" s="49"/>
    </row>
    <row r="845" spans="3:6" ht="14.1" customHeight="1" x14ac:dyDescent="0.2">
      <c r="C845" s="46"/>
      <c r="D845" s="47"/>
      <c r="E845" s="48"/>
      <c r="F845" s="49"/>
    </row>
    <row r="846" spans="3:6" ht="14.1" customHeight="1" x14ac:dyDescent="0.2">
      <c r="C846" s="46"/>
      <c r="D846" s="47"/>
      <c r="E846" s="48"/>
      <c r="F846" s="49"/>
    </row>
    <row r="847" spans="3:6" ht="14.1" customHeight="1" x14ac:dyDescent="0.2">
      <c r="C847" s="46"/>
      <c r="D847" s="47"/>
      <c r="E847" s="48"/>
      <c r="F847" s="49"/>
    </row>
    <row r="848" spans="3:6" ht="14.1" customHeight="1" x14ac:dyDescent="0.2">
      <c r="C848" s="46"/>
      <c r="D848" s="47"/>
      <c r="E848" s="48"/>
      <c r="F848" s="49"/>
    </row>
    <row r="849" spans="3:6" ht="14.1" customHeight="1" x14ac:dyDescent="0.2">
      <c r="C849" s="46"/>
      <c r="D849" s="47"/>
      <c r="E849" s="48"/>
      <c r="F849" s="49"/>
    </row>
    <row r="850" spans="3:6" ht="14.1" customHeight="1" x14ac:dyDescent="0.2">
      <c r="C850" s="46"/>
      <c r="D850" s="47"/>
      <c r="E850" s="48"/>
      <c r="F850" s="49"/>
    </row>
    <row r="851" spans="3:6" ht="14.1" customHeight="1" x14ac:dyDescent="0.2">
      <c r="C851" s="46"/>
      <c r="D851" s="47"/>
      <c r="E851" s="48"/>
      <c r="F851" s="49"/>
    </row>
    <row r="852" spans="3:6" ht="14.1" customHeight="1" x14ac:dyDescent="0.2">
      <c r="C852" s="46"/>
      <c r="D852" s="47"/>
      <c r="E852" s="48"/>
      <c r="F852" s="49"/>
    </row>
    <row r="853" spans="3:6" ht="14.1" customHeight="1" x14ac:dyDescent="0.2">
      <c r="C853" s="46"/>
      <c r="D853" s="47"/>
      <c r="E853" s="48"/>
      <c r="F853" s="49"/>
    </row>
    <row r="854" spans="3:6" ht="14.1" customHeight="1" x14ac:dyDescent="0.2">
      <c r="C854" s="46"/>
      <c r="D854" s="47"/>
      <c r="E854" s="48"/>
      <c r="F854" s="49"/>
    </row>
    <row r="855" spans="3:6" ht="14.1" customHeight="1" x14ac:dyDescent="0.2">
      <c r="C855" s="46"/>
      <c r="D855" s="47"/>
      <c r="E855" s="48"/>
      <c r="F855" s="49"/>
    </row>
    <row r="856" spans="3:6" ht="14.1" customHeight="1" x14ac:dyDescent="0.2">
      <c r="C856" s="46"/>
      <c r="D856" s="47"/>
      <c r="E856" s="48"/>
      <c r="F856" s="49"/>
    </row>
    <row r="857" spans="3:6" ht="14.1" customHeight="1" x14ac:dyDescent="0.2">
      <c r="C857" s="46"/>
      <c r="D857" s="47"/>
      <c r="E857" s="48"/>
      <c r="F857" s="49"/>
    </row>
    <row r="858" spans="3:6" ht="14.1" customHeight="1" x14ac:dyDescent="0.2">
      <c r="C858" s="46"/>
      <c r="D858" s="47"/>
      <c r="E858" s="48"/>
      <c r="F858" s="49"/>
    </row>
    <row r="859" spans="3:6" ht="14.1" customHeight="1" x14ac:dyDescent="0.2">
      <c r="C859" s="46"/>
      <c r="D859" s="47"/>
      <c r="E859" s="48"/>
      <c r="F859" s="49"/>
    </row>
    <row r="860" spans="3:6" ht="14.1" customHeight="1" x14ac:dyDescent="0.2">
      <c r="C860" s="46"/>
      <c r="D860" s="47"/>
      <c r="E860" s="48"/>
      <c r="F860" s="49"/>
    </row>
    <row r="861" spans="3:6" ht="14.1" customHeight="1" x14ac:dyDescent="0.2">
      <c r="C861" s="46"/>
      <c r="D861" s="47"/>
      <c r="E861" s="48"/>
      <c r="F861" s="49"/>
    </row>
    <row r="862" spans="3:6" ht="14.1" customHeight="1" x14ac:dyDescent="0.2">
      <c r="C862" s="46"/>
      <c r="D862" s="47"/>
      <c r="E862" s="48"/>
      <c r="F862" s="49"/>
    </row>
    <row r="863" spans="3:6" ht="14.1" customHeight="1" x14ac:dyDescent="0.2">
      <c r="C863" s="46"/>
      <c r="D863" s="47"/>
      <c r="E863" s="48"/>
      <c r="F863" s="49"/>
    </row>
    <row r="864" spans="3:6" ht="14.1" customHeight="1" x14ac:dyDescent="0.2">
      <c r="C864" s="46"/>
      <c r="D864" s="47"/>
      <c r="E864" s="48"/>
      <c r="F864" s="49"/>
    </row>
    <row r="865" spans="3:6" ht="14.1" customHeight="1" x14ac:dyDescent="0.2">
      <c r="C865" s="46"/>
      <c r="D865" s="47"/>
      <c r="E865" s="48"/>
      <c r="F865" s="49"/>
    </row>
    <row r="866" spans="3:6" ht="14.1" customHeight="1" x14ac:dyDescent="0.2">
      <c r="C866" s="46"/>
      <c r="D866" s="47"/>
      <c r="E866" s="48"/>
      <c r="F866" s="49"/>
    </row>
    <row r="867" spans="3:6" ht="14.1" customHeight="1" x14ac:dyDescent="0.2">
      <c r="C867" s="46"/>
      <c r="D867" s="47"/>
      <c r="E867" s="48"/>
      <c r="F867" s="49"/>
    </row>
    <row r="868" spans="3:6" ht="14.1" customHeight="1" x14ac:dyDescent="0.2">
      <c r="C868" s="46"/>
      <c r="D868" s="47"/>
      <c r="E868" s="48"/>
      <c r="F868" s="49"/>
    </row>
    <row r="869" spans="3:6" ht="14.1" customHeight="1" x14ac:dyDescent="0.2">
      <c r="C869" s="46"/>
      <c r="D869" s="47"/>
      <c r="E869" s="48"/>
      <c r="F869" s="49"/>
    </row>
    <row r="870" spans="3:6" ht="14.1" customHeight="1" x14ac:dyDescent="0.2">
      <c r="C870" s="46"/>
      <c r="D870" s="47"/>
      <c r="E870" s="48"/>
      <c r="F870" s="49"/>
    </row>
    <row r="871" spans="3:6" ht="14.1" customHeight="1" x14ac:dyDescent="0.2">
      <c r="C871" s="46"/>
      <c r="D871" s="47"/>
      <c r="E871" s="48"/>
      <c r="F871" s="49"/>
    </row>
    <row r="872" spans="3:6" ht="14.1" customHeight="1" x14ac:dyDescent="0.2">
      <c r="C872" s="46"/>
      <c r="D872" s="47"/>
      <c r="E872" s="48"/>
      <c r="F872" s="49"/>
    </row>
    <row r="873" spans="3:6" ht="14.1" customHeight="1" x14ac:dyDescent="0.2">
      <c r="C873" s="46"/>
      <c r="D873" s="47"/>
      <c r="E873" s="48"/>
      <c r="F873" s="49"/>
    </row>
    <row r="874" spans="3:6" ht="14.1" customHeight="1" x14ac:dyDescent="0.2">
      <c r="C874" s="46"/>
      <c r="D874" s="47"/>
      <c r="E874" s="48"/>
      <c r="F874" s="49"/>
    </row>
    <row r="875" spans="3:6" ht="14.1" customHeight="1" x14ac:dyDescent="0.2">
      <c r="C875" s="46"/>
      <c r="D875" s="47"/>
      <c r="E875" s="48"/>
      <c r="F875" s="49"/>
    </row>
    <row r="876" spans="3:6" ht="14.1" customHeight="1" x14ac:dyDescent="0.2">
      <c r="C876" s="46"/>
      <c r="D876" s="47"/>
      <c r="E876" s="48"/>
      <c r="F876" s="49"/>
    </row>
    <row r="877" spans="3:6" ht="14.1" customHeight="1" x14ac:dyDescent="0.2">
      <c r="C877" s="46"/>
      <c r="D877" s="47"/>
      <c r="E877" s="48"/>
      <c r="F877" s="49"/>
    </row>
    <row r="878" spans="3:6" ht="14.1" customHeight="1" x14ac:dyDescent="0.2">
      <c r="C878" s="46"/>
      <c r="D878" s="47"/>
      <c r="E878" s="48"/>
      <c r="F878" s="49"/>
    </row>
    <row r="879" spans="3:6" ht="14.1" customHeight="1" x14ac:dyDescent="0.2">
      <c r="C879" s="46"/>
      <c r="D879" s="47"/>
      <c r="E879" s="48"/>
      <c r="F879" s="49"/>
    </row>
    <row r="880" spans="3:6" ht="14.1" customHeight="1" x14ac:dyDescent="0.2">
      <c r="C880" s="46"/>
      <c r="D880" s="47"/>
      <c r="E880" s="48"/>
      <c r="F880" s="49"/>
    </row>
    <row r="881" spans="3:6" ht="14.1" customHeight="1" x14ac:dyDescent="0.2">
      <c r="C881" s="46"/>
      <c r="D881" s="47"/>
      <c r="E881" s="48"/>
      <c r="F881" s="49"/>
    </row>
    <row r="882" spans="3:6" ht="14.1" customHeight="1" x14ac:dyDescent="0.2">
      <c r="C882" s="46"/>
      <c r="D882" s="47"/>
      <c r="E882" s="48"/>
      <c r="F882" s="49"/>
    </row>
    <row r="883" spans="3:6" ht="14.1" customHeight="1" x14ac:dyDescent="0.2">
      <c r="C883" s="46"/>
      <c r="D883" s="47"/>
      <c r="E883" s="48"/>
      <c r="F883" s="49"/>
    </row>
    <row r="884" spans="3:6" ht="14.1" customHeight="1" x14ac:dyDescent="0.2">
      <c r="C884" s="46"/>
      <c r="D884" s="47"/>
      <c r="E884" s="48"/>
      <c r="F884" s="49"/>
    </row>
    <row r="885" spans="3:6" ht="14.1" customHeight="1" x14ac:dyDescent="0.2">
      <c r="C885" s="46"/>
      <c r="D885" s="47"/>
      <c r="E885" s="48"/>
      <c r="F885" s="49"/>
    </row>
    <row r="886" spans="3:6" ht="14.1" customHeight="1" x14ac:dyDescent="0.2">
      <c r="C886" s="46"/>
      <c r="D886" s="47"/>
      <c r="E886" s="48"/>
      <c r="F886" s="49"/>
    </row>
    <row r="887" spans="3:6" ht="14.1" customHeight="1" x14ac:dyDescent="0.2">
      <c r="C887" s="46"/>
      <c r="D887" s="47"/>
      <c r="E887" s="48"/>
      <c r="F887" s="49"/>
    </row>
    <row r="888" spans="3:6" ht="14.1" customHeight="1" x14ac:dyDescent="0.2">
      <c r="C888" s="46"/>
      <c r="D888" s="47"/>
      <c r="E888" s="48"/>
      <c r="F888" s="49"/>
    </row>
    <row r="889" spans="3:6" ht="14.1" customHeight="1" x14ac:dyDescent="0.2">
      <c r="C889" s="46"/>
      <c r="D889" s="47"/>
      <c r="E889" s="48"/>
      <c r="F889" s="49"/>
    </row>
    <row r="890" spans="3:6" ht="14.1" customHeight="1" x14ac:dyDescent="0.2">
      <c r="C890" s="46"/>
      <c r="D890" s="47"/>
      <c r="E890" s="48"/>
      <c r="F890" s="49"/>
    </row>
    <row r="891" spans="3:6" ht="14.1" customHeight="1" x14ac:dyDescent="0.2">
      <c r="C891" s="46"/>
      <c r="D891" s="47"/>
      <c r="E891" s="48"/>
      <c r="F891" s="49"/>
    </row>
    <row r="892" spans="3:6" ht="14.1" customHeight="1" x14ac:dyDescent="0.2">
      <c r="C892" s="46"/>
      <c r="D892" s="47"/>
      <c r="E892" s="48"/>
      <c r="F892" s="49"/>
    </row>
    <row r="893" spans="3:6" ht="14.1" customHeight="1" x14ac:dyDescent="0.2">
      <c r="C893" s="46"/>
      <c r="D893" s="47"/>
      <c r="E893" s="48"/>
      <c r="F893" s="49"/>
    </row>
    <row r="894" spans="3:6" ht="14.1" customHeight="1" x14ac:dyDescent="0.2">
      <c r="C894" s="46"/>
      <c r="D894" s="47"/>
      <c r="E894" s="48"/>
      <c r="F894" s="49"/>
    </row>
    <row r="895" spans="3:6" ht="14.1" customHeight="1" x14ac:dyDescent="0.2">
      <c r="C895" s="46"/>
      <c r="D895" s="47"/>
      <c r="E895" s="48"/>
      <c r="F895" s="49"/>
    </row>
    <row r="896" spans="3:6" ht="14.1" customHeight="1" x14ac:dyDescent="0.2">
      <c r="C896" s="46"/>
      <c r="D896" s="47"/>
      <c r="E896" s="48"/>
      <c r="F896" s="49"/>
    </row>
    <row r="897" spans="3:6" ht="14.1" customHeight="1" x14ac:dyDescent="0.2">
      <c r="C897" s="46"/>
      <c r="D897" s="47"/>
      <c r="E897" s="48"/>
      <c r="F897" s="49"/>
    </row>
    <row r="898" spans="3:6" ht="14.1" customHeight="1" x14ac:dyDescent="0.2">
      <c r="C898" s="46"/>
      <c r="D898" s="47"/>
      <c r="E898" s="48"/>
      <c r="F898" s="49"/>
    </row>
    <row r="899" spans="3:6" ht="14.1" customHeight="1" x14ac:dyDescent="0.2">
      <c r="C899" s="46"/>
      <c r="D899" s="47"/>
      <c r="E899" s="48"/>
      <c r="F899" s="49"/>
    </row>
    <row r="900" spans="3:6" ht="14.1" customHeight="1" x14ac:dyDescent="0.2">
      <c r="C900" s="46"/>
      <c r="D900" s="47"/>
      <c r="E900" s="48"/>
      <c r="F900" s="49"/>
    </row>
    <row r="901" spans="3:6" ht="14.1" customHeight="1" x14ac:dyDescent="0.2">
      <c r="C901" s="46"/>
      <c r="D901" s="47"/>
      <c r="E901" s="48"/>
      <c r="F901" s="49"/>
    </row>
    <row r="902" spans="3:6" ht="14.1" customHeight="1" x14ac:dyDescent="0.2">
      <c r="C902" s="46"/>
      <c r="D902" s="47"/>
      <c r="E902" s="48"/>
      <c r="F902" s="49"/>
    </row>
    <row r="903" spans="3:6" ht="14.1" customHeight="1" x14ac:dyDescent="0.2">
      <c r="C903" s="46"/>
      <c r="D903" s="47"/>
      <c r="E903" s="48"/>
      <c r="F903" s="49"/>
    </row>
    <row r="904" spans="3:6" ht="14.1" customHeight="1" x14ac:dyDescent="0.2">
      <c r="C904" s="46"/>
      <c r="D904" s="47"/>
      <c r="E904" s="48"/>
      <c r="F904" s="49"/>
    </row>
    <row r="905" spans="3:6" ht="14.1" customHeight="1" x14ac:dyDescent="0.2">
      <c r="C905" s="46"/>
      <c r="D905" s="47"/>
      <c r="E905" s="48"/>
      <c r="F905" s="49"/>
    </row>
    <row r="906" spans="3:6" ht="14.1" customHeight="1" x14ac:dyDescent="0.2">
      <c r="C906" s="46"/>
      <c r="D906" s="47"/>
      <c r="E906" s="48"/>
      <c r="F906" s="49"/>
    </row>
    <row r="907" spans="3:6" ht="14.1" customHeight="1" x14ac:dyDescent="0.2">
      <c r="C907" s="46"/>
      <c r="D907" s="47"/>
      <c r="E907" s="48"/>
      <c r="F907" s="49"/>
    </row>
    <row r="908" spans="3:6" ht="14.1" customHeight="1" x14ac:dyDescent="0.2">
      <c r="C908" s="46"/>
      <c r="D908" s="47"/>
      <c r="E908" s="48"/>
      <c r="F908" s="49"/>
    </row>
    <row r="909" spans="3:6" ht="14.1" customHeight="1" x14ac:dyDescent="0.2">
      <c r="C909" s="46"/>
      <c r="D909" s="47"/>
      <c r="E909" s="48"/>
      <c r="F909" s="49"/>
    </row>
    <row r="910" spans="3:6" ht="14.1" customHeight="1" x14ac:dyDescent="0.2">
      <c r="C910" s="46"/>
      <c r="D910" s="47"/>
      <c r="E910" s="48"/>
      <c r="F910" s="49"/>
    </row>
    <row r="911" spans="3:6" ht="14.1" customHeight="1" x14ac:dyDescent="0.2">
      <c r="C911" s="46"/>
      <c r="D911" s="47"/>
      <c r="E911" s="48"/>
      <c r="F911" s="49"/>
    </row>
    <row r="912" spans="3:6" ht="14.1" customHeight="1" x14ac:dyDescent="0.2">
      <c r="C912" s="46"/>
      <c r="D912" s="47"/>
      <c r="E912" s="48"/>
      <c r="F912" s="49"/>
    </row>
    <row r="913" spans="3:6" ht="14.1" customHeight="1" x14ac:dyDescent="0.2">
      <c r="C913" s="46"/>
      <c r="D913" s="47"/>
      <c r="E913" s="48"/>
      <c r="F913" s="49"/>
    </row>
    <row r="914" spans="3:6" ht="14.1" customHeight="1" x14ac:dyDescent="0.2">
      <c r="C914" s="46"/>
      <c r="D914" s="47"/>
      <c r="E914" s="48"/>
      <c r="F914" s="49"/>
    </row>
    <row r="915" spans="3:6" ht="14.1" customHeight="1" x14ac:dyDescent="0.2">
      <c r="C915" s="46"/>
      <c r="D915" s="47"/>
      <c r="E915" s="48"/>
      <c r="F915" s="49"/>
    </row>
    <row r="916" spans="3:6" ht="14.1" customHeight="1" x14ac:dyDescent="0.2">
      <c r="C916" s="46"/>
      <c r="D916" s="47"/>
      <c r="E916" s="48"/>
      <c r="F916" s="49"/>
    </row>
    <row r="917" spans="3:6" ht="14.1" customHeight="1" x14ac:dyDescent="0.2">
      <c r="C917" s="46"/>
      <c r="D917" s="47"/>
      <c r="E917" s="48"/>
      <c r="F917" s="49"/>
    </row>
    <row r="918" spans="3:6" ht="14.1" customHeight="1" x14ac:dyDescent="0.2">
      <c r="C918" s="46"/>
      <c r="D918" s="47"/>
      <c r="E918" s="48"/>
      <c r="F918" s="49"/>
    </row>
    <row r="919" spans="3:6" ht="14.1" customHeight="1" x14ac:dyDescent="0.2">
      <c r="C919" s="46"/>
      <c r="D919" s="47"/>
      <c r="E919" s="48"/>
      <c r="F919" s="49"/>
    </row>
    <row r="920" spans="3:6" ht="14.1" customHeight="1" x14ac:dyDescent="0.2">
      <c r="C920" s="46"/>
      <c r="D920" s="47"/>
      <c r="E920" s="48"/>
      <c r="F920" s="49"/>
    </row>
    <row r="921" spans="3:6" ht="14.1" customHeight="1" x14ac:dyDescent="0.2">
      <c r="C921" s="46"/>
      <c r="D921" s="47"/>
      <c r="E921" s="48"/>
      <c r="F921" s="49"/>
    </row>
    <row r="922" spans="3:6" ht="14.1" customHeight="1" x14ac:dyDescent="0.2">
      <c r="C922" s="46"/>
      <c r="D922" s="47"/>
      <c r="E922" s="48"/>
      <c r="F922" s="49"/>
    </row>
    <row r="923" spans="3:6" ht="14.1" customHeight="1" x14ac:dyDescent="0.2">
      <c r="C923" s="46"/>
      <c r="D923" s="47"/>
      <c r="E923" s="48"/>
      <c r="F923" s="49"/>
    </row>
    <row r="924" spans="3:6" ht="14.1" customHeight="1" x14ac:dyDescent="0.2">
      <c r="C924" s="46"/>
      <c r="D924" s="47"/>
      <c r="E924" s="48"/>
      <c r="F924" s="49"/>
    </row>
    <row r="925" spans="3:6" ht="14.1" customHeight="1" x14ac:dyDescent="0.2">
      <c r="C925" s="46"/>
      <c r="D925" s="47"/>
      <c r="E925" s="48"/>
      <c r="F925" s="49"/>
    </row>
    <row r="926" spans="3:6" ht="14.1" customHeight="1" x14ac:dyDescent="0.2">
      <c r="C926" s="46"/>
      <c r="D926" s="47"/>
      <c r="E926" s="48"/>
      <c r="F926" s="49"/>
    </row>
    <row r="927" spans="3:6" ht="14.1" customHeight="1" x14ac:dyDescent="0.2">
      <c r="C927" s="46"/>
      <c r="D927" s="47"/>
      <c r="E927" s="48"/>
      <c r="F927" s="49"/>
    </row>
    <row r="928" spans="3:6" ht="14.1" customHeight="1" x14ac:dyDescent="0.2">
      <c r="C928" s="46"/>
      <c r="D928" s="47"/>
      <c r="E928" s="48"/>
      <c r="F928" s="49"/>
    </row>
    <row r="929" spans="3:6" ht="14.1" customHeight="1" x14ac:dyDescent="0.2">
      <c r="C929" s="46"/>
      <c r="D929" s="47"/>
      <c r="E929" s="48"/>
      <c r="F929" s="49"/>
    </row>
    <row r="930" spans="3:6" ht="14.1" customHeight="1" x14ac:dyDescent="0.2">
      <c r="C930" s="46"/>
      <c r="D930" s="47"/>
      <c r="E930" s="48"/>
      <c r="F930" s="49"/>
    </row>
    <row r="931" spans="3:6" ht="14.1" customHeight="1" x14ac:dyDescent="0.2">
      <c r="C931" s="46"/>
      <c r="D931" s="47"/>
      <c r="E931" s="48"/>
      <c r="F931" s="49"/>
    </row>
    <row r="932" spans="3:6" ht="14.1" customHeight="1" x14ac:dyDescent="0.2">
      <c r="C932" s="46"/>
      <c r="D932" s="47"/>
      <c r="E932" s="48"/>
      <c r="F932" s="49"/>
    </row>
    <row r="933" spans="3:6" ht="14.1" customHeight="1" x14ac:dyDescent="0.2">
      <c r="C933" s="46"/>
      <c r="D933" s="47"/>
      <c r="E933" s="48"/>
      <c r="F933" s="49"/>
    </row>
    <row r="934" spans="3:6" ht="14.1" customHeight="1" x14ac:dyDescent="0.2">
      <c r="C934" s="46"/>
      <c r="D934" s="47"/>
      <c r="E934" s="48"/>
      <c r="F934" s="49"/>
    </row>
    <row r="935" spans="3:6" ht="14.1" customHeight="1" x14ac:dyDescent="0.2">
      <c r="C935" s="46"/>
      <c r="D935" s="47"/>
      <c r="E935" s="48"/>
      <c r="F935" s="49"/>
    </row>
    <row r="936" spans="3:6" ht="14.1" customHeight="1" x14ac:dyDescent="0.2">
      <c r="C936" s="46"/>
      <c r="D936" s="47"/>
      <c r="E936" s="48"/>
      <c r="F936" s="49"/>
    </row>
    <row r="937" spans="3:6" ht="14.1" customHeight="1" x14ac:dyDescent="0.2">
      <c r="C937" s="46"/>
      <c r="D937" s="47"/>
      <c r="E937" s="48"/>
      <c r="F937" s="49"/>
    </row>
    <row r="938" spans="3:6" ht="14.1" customHeight="1" x14ac:dyDescent="0.2">
      <c r="C938" s="46"/>
      <c r="D938" s="47"/>
      <c r="E938" s="48"/>
      <c r="F938" s="49"/>
    </row>
    <row r="939" spans="3:6" ht="14.1" customHeight="1" x14ac:dyDescent="0.2">
      <c r="C939" s="46"/>
      <c r="D939" s="47"/>
      <c r="E939" s="48"/>
      <c r="F939" s="49"/>
    </row>
    <row r="940" spans="3:6" ht="14.1" customHeight="1" x14ac:dyDescent="0.2">
      <c r="C940" s="46"/>
      <c r="D940" s="47"/>
      <c r="E940" s="48"/>
      <c r="F940" s="49"/>
    </row>
    <row r="941" spans="3:6" ht="14.1" customHeight="1" x14ac:dyDescent="0.2">
      <c r="C941" s="46"/>
      <c r="D941" s="47"/>
      <c r="E941" s="48"/>
      <c r="F941" s="49"/>
    </row>
    <row r="942" spans="3:6" ht="14.1" customHeight="1" x14ac:dyDescent="0.2">
      <c r="C942" s="46"/>
      <c r="D942" s="47"/>
      <c r="E942" s="48"/>
      <c r="F942" s="49"/>
    </row>
    <row r="943" spans="3:6" ht="14.1" customHeight="1" x14ac:dyDescent="0.2">
      <c r="C943" s="46"/>
      <c r="D943" s="47"/>
      <c r="E943" s="48"/>
      <c r="F943" s="49"/>
    </row>
    <row r="944" spans="3:6" ht="14.1" customHeight="1" x14ac:dyDescent="0.2">
      <c r="C944" s="46"/>
      <c r="D944" s="47"/>
      <c r="E944" s="48"/>
      <c r="F944" s="49"/>
    </row>
    <row r="945" spans="3:6" ht="14.1" customHeight="1" x14ac:dyDescent="0.2">
      <c r="C945" s="46"/>
      <c r="D945" s="47"/>
      <c r="E945" s="48"/>
      <c r="F945" s="49"/>
    </row>
    <row r="946" spans="3:6" ht="14.1" customHeight="1" x14ac:dyDescent="0.2">
      <c r="C946" s="46"/>
      <c r="D946" s="47"/>
      <c r="E946" s="48"/>
      <c r="F946" s="49"/>
    </row>
    <row r="947" spans="3:6" ht="14.1" customHeight="1" x14ac:dyDescent="0.2">
      <c r="C947" s="46"/>
      <c r="D947" s="47"/>
      <c r="E947" s="48"/>
      <c r="F947" s="49"/>
    </row>
    <row r="948" spans="3:6" ht="14.1" customHeight="1" x14ac:dyDescent="0.2">
      <c r="C948" s="46"/>
      <c r="D948" s="47"/>
      <c r="E948" s="48"/>
      <c r="F948" s="49"/>
    </row>
    <row r="949" spans="3:6" ht="14.1" customHeight="1" x14ac:dyDescent="0.2">
      <c r="C949" s="46"/>
      <c r="D949" s="47"/>
      <c r="E949" s="48"/>
      <c r="F949" s="49"/>
    </row>
    <row r="950" spans="3:6" ht="14.1" customHeight="1" x14ac:dyDescent="0.2">
      <c r="C950" s="46"/>
      <c r="D950" s="47"/>
      <c r="E950" s="48"/>
      <c r="F950" s="49"/>
    </row>
    <row r="951" spans="3:6" ht="14.1" customHeight="1" x14ac:dyDescent="0.2">
      <c r="C951" s="46"/>
      <c r="D951" s="47"/>
      <c r="E951" s="48"/>
      <c r="F951" s="49"/>
    </row>
    <row r="952" spans="3:6" ht="14.1" customHeight="1" x14ac:dyDescent="0.2">
      <c r="C952" s="46"/>
      <c r="D952" s="47"/>
      <c r="E952" s="48"/>
      <c r="F952" s="49"/>
    </row>
    <row r="953" spans="3:6" ht="14.1" customHeight="1" x14ac:dyDescent="0.2">
      <c r="C953" s="46"/>
      <c r="D953" s="47"/>
      <c r="E953" s="48"/>
      <c r="F953" s="49"/>
    </row>
    <row r="954" spans="3:6" ht="14.1" customHeight="1" x14ac:dyDescent="0.2">
      <c r="C954" s="46"/>
      <c r="D954" s="47"/>
      <c r="E954" s="48"/>
      <c r="F954" s="49"/>
    </row>
    <row r="955" spans="3:6" ht="14.1" customHeight="1" x14ac:dyDescent="0.2">
      <c r="C955" s="46"/>
      <c r="D955" s="47"/>
      <c r="E955" s="48"/>
      <c r="F955" s="49"/>
    </row>
    <row r="956" spans="3:6" ht="14.1" customHeight="1" x14ac:dyDescent="0.2">
      <c r="C956" s="46"/>
      <c r="D956" s="47"/>
      <c r="E956" s="48"/>
      <c r="F956" s="49"/>
    </row>
    <row r="957" spans="3:6" ht="14.1" customHeight="1" x14ac:dyDescent="0.2">
      <c r="C957" s="46"/>
      <c r="D957" s="47"/>
      <c r="E957" s="48"/>
      <c r="F957" s="49"/>
    </row>
    <row r="958" spans="3:6" ht="14.1" customHeight="1" x14ac:dyDescent="0.2">
      <c r="C958" s="46"/>
      <c r="D958" s="47"/>
      <c r="E958" s="48"/>
      <c r="F958" s="49"/>
    </row>
    <row r="959" spans="3:6" ht="14.1" customHeight="1" x14ac:dyDescent="0.2">
      <c r="C959" s="46"/>
      <c r="D959" s="47"/>
      <c r="E959" s="48"/>
      <c r="F959" s="49"/>
    </row>
    <row r="960" spans="3:6" ht="14.1" customHeight="1" x14ac:dyDescent="0.2">
      <c r="C960" s="46"/>
      <c r="D960" s="47"/>
      <c r="E960" s="48"/>
      <c r="F960" s="49"/>
    </row>
    <row r="961" spans="3:6" ht="14.1" customHeight="1" x14ac:dyDescent="0.2">
      <c r="C961" s="46"/>
      <c r="D961" s="47"/>
      <c r="E961" s="48"/>
      <c r="F961" s="49"/>
    </row>
    <row r="962" spans="3:6" ht="14.1" customHeight="1" x14ac:dyDescent="0.2">
      <c r="C962" s="46"/>
      <c r="D962" s="47"/>
      <c r="E962" s="48"/>
      <c r="F962" s="49"/>
    </row>
    <row r="963" spans="3:6" ht="14.1" customHeight="1" x14ac:dyDescent="0.2">
      <c r="C963" s="46"/>
      <c r="D963" s="47"/>
      <c r="E963" s="48"/>
      <c r="F963" s="49"/>
    </row>
    <row r="964" spans="3:6" ht="14.1" customHeight="1" x14ac:dyDescent="0.2">
      <c r="C964" s="46"/>
      <c r="D964" s="47"/>
      <c r="E964" s="48"/>
      <c r="F964" s="49"/>
    </row>
    <row r="965" spans="3:6" ht="14.1" customHeight="1" x14ac:dyDescent="0.2">
      <c r="C965" s="46"/>
      <c r="D965" s="47"/>
      <c r="E965" s="48"/>
      <c r="F965" s="49"/>
    </row>
    <row r="966" spans="3:6" ht="14.1" customHeight="1" x14ac:dyDescent="0.2">
      <c r="C966" s="46"/>
      <c r="D966" s="47"/>
      <c r="E966" s="48"/>
      <c r="F966" s="49"/>
    </row>
    <row r="967" spans="3:6" ht="14.1" customHeight="1" x14ac:dyDescent="0.2">
      <c r="C967" s="46"/>
      <c r="D967" s="47"/>
      <c r="E967" s="48"/>
      <c r="F967" s="49"/>
    </row>
    <row r="968" spans="3:6" ht="14.1" customHeight="1" x14ac:dyDescent="0.2">
      <c r="C968" s="46"/>
      <c r="D968" s="47"/>
      <c r="E968" s="48"/>
      <c r="F968" s="49"/>
    </row>
    <row r="969" spans="3:6" ht="14.1" customHeight="1" x14ac:dyDescent="0.2">
      <c r="C969" s="46"/>
      <c r="D969" s="47"/>
      <c r="E969" s="48"/>
      <c r="F969" s="49"/>
    </row>
    <row r="970" spans="3:6" ht="14.1" customHeight="1" x14ac:dyDescent="0.2">
      <c r="C970" s="46"/>
      <c r="D970" s="47"/>
      <c r="E970" s="48"/>
      <c r="F970" s="49"/>
    </row>
    <row r="971" spans="3:6" ht="14.1" customHeight="1" x14ac:dyDescent="0.2">
      <c r="C971" s="46"/>
      <c r="D971" s="47"/>
      <c r="E971" s="48"/>
      <c r="F971" s="49"/>
    </row>
    <row r="972" spans="3:6" ht="14.1" customHeight="1" x14ac:dyDescent="0.2">
      <c r="C972" s="46"/>
      <c r="D972" s="47"/>
      <c r="E972" s="48"/>
      <c r="F972" s="49"/>
    </row>
    <row r="973" spans="3:6" ht="14.1" customHeight="1" x14ac:dyDescent="0.2">
      <c r="C973" s="46"/>
      <c r="D973" s="47"/>
      <c r="E973" s="48"/>
      <c r="F973" s="49"/>
    </row>
    <row r="974" spans="3:6" ht="14.1" customHeight="1" x14ac:dyDescent="0.2">
      <c r="C974" s="46"/>
      <c r="D974" s="47"/>
      <c r="E974" s="48"/>
      <c r="F974" s="49"/>
    </row>
    <row r="975" spans="3:6" ht="14.1" customHeight="1" x14ac:dyDescent="0.2">
      <c r="C975" s="46"/>
      <c r="D975" s="47"/>
      <c r="E975" s="48"/>
      <c r="F975" s="49"/>
    </row>
    <row r="976" spans="3:6" ht="14.1" customHeight="1" x14ac:dyDescent="0.2">
      <c r="C976" s="46"/>
      <c r="D976" s="47"/>
      <c r="E976" s="48"/>
      <c r="F976" s="49"/>
    </row>
    <row r="977" spans="3:6" ht="14.1" customHeight="1" x14ac:dyDescent="0.2">
      <c r="C977" s="46"/>
      <c r="D977" s="47"/>
      <c r="E977" s="48"/>
      <c r="F977" s="49"/>
    </row>
    <row r="978" spans="3:6" ht="14.1" customHeight="1" x14ac:dyDescent="0.2">
      <c r="C978" s="46"/>
      <c r="D978" s="47"/>
      <c r="E978" s="48"/>
      <c r="F978" s="49"/>
    </row>
    <row r="979" spans="3:6" ht="14.1" customHeight="1" x14ac:dyDescent="0.2">
      <c r="C979" s="46"/>
      <c r="D979" s="47"/>
      <c r="E979" s="48"/>
      <c r="F979" s="49"/>
    </row>
    <row r="980" spans="3:6" ht="14.1" customHeight="1" x14ac:dyDescent="0.2">
      <c r="C980" s="46"/>
      <c r="D980" s="47"/>
      <c r="E980" s="48"/>
      <c r="F980" s="49"/>
    </row>
    <row r="981" spans="3:6" ht="14.1" customHeight="1" x14ac:dyDescent="0.2">
      <c r="C981" s="46"/>
      <c r="D981" s="47"/>
      <c r="E981" s="48"/>
      <c r="F981" s="49"/>
    </row>
    <row r="982" spans="3:6" ht="14.1" customHeight="1" x14ac:dyDescent="0.2">
      <c r="C982" s="46"/>
      <c r="D982" s="47"/>
      <c r="E982" s="48"/>
      <c r="F982" s="49"/>
    </row>
    <row r="983" spans="3:6" ht="14.1" customHeight="1" x14ac:dyDescent="0.2">
      <c r="C983" s="46"/>
      <c r="D983" s="47"/>
      <c r="E983" s="48"/>
      <c r="F983" s="49"/>
    </row>
    <row r="984" spans="3:6" ht="14.1" customHeight="1" x14ac:dyDescent="0.2">
      <c r="C984" s="46"/>
      <c r="D984" s="47"/>
      <c r="E984" s="48"/>
      <c r="F984" s="49"/>
    </row>
    <row r="985" spans="3:6" ht="14.1" customHeight="1" x14ac:dyDescent="0.2">
      <c r="C985" s="46"/>
      <c r="D985" s="47"/>
      <c r="E985" s="48"/>
      <c r="F985" s="49"/>
    </row>
    <row r="986" spans="3:6" ht="14.1" customHeight="1" x14ac:dyDescent="0.2">
      <c r="C986" s="46"/>
      <c r="D986" s="47"/>
      <c r="E986" s="48"/>
      <c r="F986" s="49"/>
    </row>
    <row r="987" spans="3:6" ht="14.1" customHeight="1" x14ac:dyDescent="0.2">
      <c r="C987" s="46"/>
      <c r="D987" s="47"/>
      <c r="E987" s="48"/>
      <c r="F987" s="49"/>
    </row>
    <row r="988" spans="3:6" ht="14.1" customHeight="1" x14ac:dyDescent="0.2">
      <c r="C988" s="46"/>
      <c r="D988" s="47"/>
      <c r="E988" s="48"/>
      <c r="F988" s="49"/>
    </row>
    <row r="989" spans="3:6" ht="14.1" customHeight="1" x14ac:dyDescent="0.2">
      <c r="C989" s="46"/>
      <c r="D989" s="47"/>
      <c r="E989" s="48"/>
      <c r="F989" s="49"/>
    </row>
    <row r="990" spans="3:6" ht="14.1" customHeight="1" x14ac:dyDescent="0.2">
      <c r="C990" s="46"/>
      <c r="D990" s="47"/>
      <c r="E990" s="48"/>
      <c r="F990" s="49"/>
    </row>
    <row r="991" spans="3:6" ht="14.1" customHeight="1" x14ac:dyDescent="0.2">
      <c r="C991" s="46"/>
      <c r="D991" s="47"/>
      <c r="E991" s="48"/>
      <c r="F991" s="49"/>
    </row>
    <row r="992" spans="3:6" ht="14.1" customHeight="1" x14ac:dyDescent="0.2">
      <c r="C992" s="46"/>
      <c r="D992" s="47"/>
      <c r="E992" s="48"/>
      <c r="F992" s="49"/>
    </row>
    <row r="993" spans="3:6" ht="14.1" customHeight="1" x14ac:dyDescent="0.2">
      <c r="C993" s="46"/>
      <c r="D993" s="47"/>
      <c r="E993" s="48"/>
      <c r="F993" s="49"/>
    </row>
    <row r="994" spans="3:6" ht="14.1" customHeight="1" x14ac:dyDescent="0.2">
      <c r="C994" s="46"/>
      <c r="D994" s="47"/>
      <c r="E994" s="48"/>
      <c r="F994" s="49"/>
    </row>
    <row r="995" spans="3:6" ht="14.1" customHeight="1" x14ac:dyDescent="0.2">
      <c r="C995" s="46"/>
      <c r="D995" s="47"/>
      <c r="E995" s="48"/>
      <c r="F995" s="49"/>
    </row>
    <row r="996" spans="3:6" ht="14.1" customHeight="1" x14ac:dyDescent="0.2">
      <c r="C996" s="46"/>
      <c r="D996" s="47"/>
      <c r="E996" s="48"/>
      <c r="F996" s="49"/>
    </row>
    <row r="997" spans="3:6" ht="14.1" customHeight="1" x14ac:dyDescent="0.2">
      <c r="C997" s="46"/>
      <c r="D997" s="47"/>
      <c r="E997" s="48"/>
      <c r="F997" s="49"/>
    </row>
    <row r="998" spans="3:6" ht="14.1" customHeight="1" x14ac:dyDescent="0.2">
      <c r="C998" s="46"/>
      <c r="D998" s="47"/>
      <c r="E998" s="48"/>
      <c r="F998" s="49"/>
    </row>
    <row r="999" spans="3:6" ht="14.1" customHeight="1" x14ac:dyDescent="0.2">
      <c r="C999" s="46"/>
      <c r="D999" s="47"/>
      <c r="E999" s="48"/>
      <c r="F999" s="49"/>
    </row>
    <row r="1000" spans="3:6" ht="14.1" customHeight="1" x14ac:dyDescent="0.2">
      <c r="C1000" s="46"/>
      <c r="D1000" s="47"/>
      <c r="E1000" s="48"/>
      <c r="F1000" s="49"/>
    </row>
    <row r="1001" spans="3:6" ht="14.1" customHeight="1" x14ac:dyDescent="0.2">
      <c r="C1001" s="46"/>
      <c r="D1001" s="47"/>
      <c r="E1001" s="48"/>
      <c r="F1001" s="49"/>
    </row>
    <row r="1002" spans="3:6" ht="14.1" customHeight="1" x14ac:dyDescent="0.2">
      <c r="C1002" s="46"/>
      <c r="D1002" s="47"/>
      <c r="E1002" s="48"/>
      <c r="F1002" s="49"/>
    </row>
    <row r="1003" spans="3:6" ht="14.1" customHeight="1" x14ac:dyDescent="0.2">
      <c r="C1003" s="46"/>
      <c r="D1003" s="47"/>
      <c r="E1003" s="48"/>
      <c r="F1003" s="49"/>
    </row>
    <row r="1004" spans="3:6" ht="14.1" customHeight="1" x14ac:dyDescent="0.2">
      <c r="C1004" s="46"/>
      <c r="D1004" s="47"/>
      <c r="E1004" s="48"/>
      <c r="F1004" s="49"/>
    </row>
    <row r="1005" spans="3:6" ht="14.1" customHeight="1" x14ac:dyDescent="0.2">
      <c r="C1005" s="46"/>
      <c r="D1005" s="47"/>
      <c r="E1005" s="48"/>
      <c r="F1005" s="49"/>
    </row>
    <row r="1006" spans="3:6" ht="14.1" customHeight="1" x14ac:dyDescent="0.2">
      <c r="C1006" s="46"/>
      <c r="D1006" s="47"/>
      <c r="E1006" s="48"/>
      <c r="F1006" s="49"/>
    </row>
    <row r="1007" spans="3:6" ht="14.1" customHeight="1" x14ac:dyDescent="0.2">
      <c r="C1007" s="46"/>
      <c r="D1007" s="47"/>
      <c r="E1007" s="48"/>
      <c r="F1007" s="49"/>
    </row>
    <row r="1008" spans="3:6" ht="14.1" customHeight="1" x14ac:dyDescent="0.2">
      <c r="C1008" s="46"/>
      <c r="D1008" s="47"/>
      <c r="E1008" s="48"/>
      <c r="F1008" s="49"/>
    </row>
    <row r="1009" spans="3:6" ht="14.1" customHeight="1" x14ac:dyDescent="0.2">
      <c r="C1009" s="46"/>
      <c r="D1009" s="47"/>
      <c r="E1009" s="48"/>
      <c r="F1009" s="49"/>
    </row>
    <row r="1010" spans="3:6" ht="14.1" customHeight="1" x14ac:dyDescent="0.2">
      <c r="C1010" s="46"/>
      <c r="D1010" s="47"/>
      <c r="E1010" s="48"/>
      <c r="F1010" s="49"/>
    </row>
    <row r="1011" spans="3:6" ht="14.1" customHeight="1" x14ac:dyDescent="0.2">
      <c r="C1011" s="46"/>
      <c r="D1011" s="47"/>
      <c r="E1011" s="48"/>
      <c r="F1011" s="49"/>
    </row>
    <row r="1012" spans="3:6" ht="14.1" customHeight="1" x14ac:dyDescent="0.2">
      <c r="C1012" s="46"/>
      <c r="D1012" s="47"/>
      <c r="E1012" s="48"/>
      <c r="F1012" s="49"/>
    </row>
    <row r="1013" spans="3:6" ht="14.1" customHeight="1" x14ac:dyDescent="0.2">
      <c r="C1013" s="46"/>
      <c r="D1013" s="47"/>
      <c r="E1013" s="48"/>
      <c r="F1013" s="49"/>
    </row>
    <row r="1014" spans="3:6" ht="14.1" customHeight="1" x14ac:dyDescent="0.2">
      <c r="C1014" s="46"/>
      <c r="D1014" s="47"/>
      <c r="E1014" s="48"/>
      <c r="F1014" s="49"/>
    </row>
    <row r="1015" spans="3:6" ht="14.1" customHeight="1" x14ac:dyDescent="0.2">
      <c r="C1015" s="46"/>
      <c r="D1015" s="47"/>
      <c r="E1015" s="48"/>
      <c r="F1015" s="49"/>
    </row>
    <row r="1016" spans="3:6" ht="14.1" customHeight="1" x14ac:dyDescent="0.2">
      <c r="C1016" s="46"/>
      <c r="D1016" s="47"/>
      <c r="E1016" s="48"/>
      <c r="F1016" s="49"/>
    </row>
    <row r="1017" spans="3:6" ht="14.1" customHeight="1" x14ac:dyDescent="0.2">
      <c r="C1017" s="46"/>
      <c r="D1017" s="47"/>
      <c r="E1017" s="48"/>
      <c r="F1017" s="49"/>
    </row>
    <row r="1018" spans="3:6" ht="14.1" customHeight="1" x14ac:dyDescent="0.2">
      <c r="C1018" s="46"/>
      <c r="D1018" s="47"/>
      <c r="E1018" s="48"/>
      <c r="F1018" s="49"/>
    </row>
    <row r="1019" spans="3:6" ht="14.1" customHeight="1" x14ac:dyDescent="0.2">
      <c r="C1019" s="46"/>
      <c r="D1019" s="47"/>
      <c r="E1019" s="48"/>
      <c r="F1019" s="49"/>
    </row>
    <row r="1020" spans="3:6" ht="14.1" customHeight="1" x14ac:dyDescent="0.2">
      <c r="C1020" s="46"/>
      <c r="D1020" s="47"/>
      <c r="E1020" s="48"/>
      <c r="F1020" s="49"/>
    </row>
    <row r="1021" spans="3:6" ht="14.1" customHeight="1" x14ac:dyDescent="0.2">
      <c r="C1021" s="46"/>
      <c r="D1021" s="47"/>
      <c r="E1021" s="48"/>
      <c r="F1021" s="49"/>
    </row>
    <row r="1022" spans="3:6" ht="14.1" customHeight="1" x14ac:dyDescent="0.2">
      <c r="C1022" s="46"/>
      <c r="D1022" s="47"/>
      <c r="E1022" s="48"/>
      <c r="F1022" s="49"/>
    </row>
    <row r="1023" spans="3:6" ht="14.1" customHeight="1" x14ac:dyDescent="0.2">
      <c r="C1023" s="46"/>
      <c r="D1023" s="47"/>
      <c r="E1023" s="48"/>
      <c r="F1023" s="49"/>
    </row>
    <row r="1024" spans="3:6" ht="14.1" customHeight="1" x14ac:dyDescent="0.2">
      <c r="C1024" s="46"/>
      <c r="D1024" s="47"/>
      <c r="E1024" s="48"/>
      <c r="F1024" s="49"/>
    </row>
    <row r="1025" spans="3:6" ht="14.1" customHeight="1" x14ac:dyDescent="0.2">
      <c r="C1025" s="46"/>
      <c r="D1025" s="47"/>
      <c r="E1025" s="48"/>
      <c r="F1025" s="49"/>
    </row>
    <row r="1026" spans="3:6" ht="14.1" customHeight="1" x14ac:dyDescent="0.2">
      <c r="C1026" s="46"/>
      <c r="D1026" s="47"/>
      <c r="E1026" s="48"/>
      <c r="F1026" s="49"/>
    </row>
    <row r="1027" spans="3:6" ht="14.1" customHeight="1" x14ac:dyDescent="0.2">
      <c r="C1027" s="46"/>
      <c r="D1027" s="47"/>
      <c r="E1027" s="48"/>
      <c r="F1027" s="49"/>
    </row>
    <row r="1028" spans="3:6" ht="14.1" customHeight="1" x14ac:dyDescent="0.2">
      <c r="C1028" s="46"/>
      <c r="D1028" s="47"/>
      <c r="E1028" s="48"/>
      <c r="F1028" s="49"/>
    </row>
    <row r="1029" spans="3:6" ht="14.1" customHeight="1" x14ac:dyDescent="0.2">
      <c r="C1029" s="46"/>
      <c r="D1029" s="47"/>
      <c r="E1029" s="48"/>
      <c r="F1029" s="49"/>
    </row>
    <row r="1030" spans="3:6" ht="14.1" customHeight="1" x14ac:dyDescent="0.2">
      <c r="C1030" s="46"/>
      <c r="D1030" s="47"/>
      <c r="E1030" s="48"/>
      <c r="F1030" s="49"/>
    </row>
    <row r="1031" spans="3:6" ht="14.1" customHeight="1" x14ac:dyDescent="0.2">
      <c r="C1031" s="46"/>
      <c r="D1031" s="47"/>
      <c r="E1031" s="48"/>
      <c r="F1031" s="49"/>
    </row>
    <row r="1032" spans="3:6" ht="14.1" customHeight="1" x14ac:dyDescent="0.2">
      <c r="C1032" s="46"/>
      <c r="D1032" s="47"/>
      <c r="E1032" s="48"/>
      <c r="F1032" s="49"/>
    </row>
    <row r="1033" spans="3:6" ht="14.1" customHeight="1" x14ac:dyDescent="0.2">
      <c r="C1033" s="46"/>
      <c r="D1033" s="47"/>
      <c r="E1033" s="48"/>
      <c r="F1033" s="49"/>
    </row>
    <row r="1034" spans="3:6" ht="14.1" customHeight="1" x14ac:dyDescent="0.2">
      <c r="C1034" s="46"/>
      <c r="D1034" s="47"/>
      <c r="E1034" s="48"/>
      <c r="F1034" s="49"/>
    </row>
    <row r="1035" spans="3:6" ht="14.1" customHeight="1" x14ac:dyDescent="0.2">
      <c r="C1035" s="46"/>
      <c r="D1035" s="47"/>
      <c r="E1035" s="48"/>
      <c r="F1035" s="49"/>
    </row>
    <row r="1036" spans="3:6" ht="14.1" customHeight="1" x14ac:dyDescent="0.2">
      <c r="C1036" s="46"/>
      <c r="D1036" s="47"/>
      <c r="E1036" s="48"/>
      <c r="F1036" s="49"/>
    </row>
    <row r="1037" spans="3:6" ht="14.1" customHeight="1" x14ac:dyDescent="0.2">
      <c r="C1037" s="46"/>
      <c r="D1037" s="47"/>
      <c r="E1037" s="48"/>
      <c r="F1037" s="49"/>
    </row>
    <row r="1038" spans="3:6" ht="14.1" customHeight="1" x14ac:dyDescent="0.2">
      <c r="C1038" s="46"/>
      <c r="D1038" s="47"/>
      <c r="E1038" s="48"/>
      <c r="F1038" s="49"/>
    </row>
    <row r="1039" spans="3:6" ht="14.1" customHeight="1" x14ac:dyDescent="0.2">
      <c r="C1039" s="46"/>
      <c r="D1039" s="47"/>
      <c r="E1039" s="48"/>
      <c r="F1039" s="49"/>
    </row>
    <row r="1040" spans="3:6" ht="14.1" customHeight="1" x14ac:dyDescent="0.2">
      <c r="C1040" s="46"/>
      <c r="D1040" s="47"/>
      <c r="E1040" s="48"/>
      <c r="F1040" s="49"/>
    </row>
    <row r="1041" spans="3:6" ht="14.1" customHeight="1" x14ac:dyDescent="0.2">
      <c r="C1041" s="46"/>
      <c r="D1041" s="47"/>
      <c r="E1041" s="48"/>
      <c r="F1041" s="49"/>
    </row>
    <row r="1042" spans="3:6" ht="14.1" customHeight="1" x14ac:dyDescent="0.2">
      <c r="C1042" s="46"/>
      <c r="D1042" s="47"/>
      <c r="E1042" s="48"/>
      <c r="F1042" s="49"/>
    </row>
    <row r="1043" spans="3:6" ht="14.1" customHeight="1" x14ac:dyDescent="0.2">
      <c r="C1043" s="46"/>
      <c r="D1043" s="47"/>
      <c r="E1043" s="48"/>
      <c r="F1043" s="49"/>
    </row>
    <row r="1044" spans="3:6" ht="14.1" customHeight="1" x14ac:dyDescent="0.2">
      <c r="C1044" s="46"/>
      <c r="D1044" s="47"/>
      <c r="E1044" s="48"/>
      <c r="F1044" s="49"/>
    </row>
    <row r="1045" spans="3:6" ht="14.1" customHeight="1" x14ac:dyDescent="0.2">
      <c r="C1045" s="46"/>
      <c r="D1045" s="47"/>
      <c r="E1045" s="48"/>
      <c r="F1045" s="49"/>
    </row>
    <row r="1046" spans="3:6" ht="14.1" customHeight="1" x14ac:dyDescent="0.2">
      <c r="C1046" s="46"/>
      <c r="D1046" s="47"/>
      <c r="E1046" s="48"/>
      <c r="F1046" s="49"/>
    </row>
    <row r="1047" spans="3:6" ht="14.1" customHeight="1" x14ac:dyDescent="0.2">
      <c r="C1047" s="46"/>
      <c r="D1047" s="47"/>
      <c r="E1047" s="48"/>
      <c r="F1047" s="49"/>
    </row>
    <row r="1048" spans="3:6" ht="14.1" customHeight="1" x14ac:dyDescent="0.2">
      <c r="C1048" s="46"/>
      <c r="D1048" s="47"/>
      <c r="E1048" s="48"/>
      <c r="F1048" s="49"/>
    </row>
    <row r="1049" spans="3:6" ht="14.1" customHeight="1" x14ac:dyDescent="0.2">
      <c r="C1049" s="46"/>
      <c r="D1049" s="47"/>
      <c r="E1049" s="48"/>
      <c r="F1049" s="49"/>
    </row>
    <row r="1050" spans="3:6" ht="14.1" customHeight="1" x14ac:dyDescent="0.2">
      <c r="C1050" s="46"/>
      <c r="D1050" s="47"/>
      <c r="E1050" s="48"/>
      <c r="F1050" s="49"/>
    </row>
    <row r="1051" spans="3:6" ht="14.1" customHeight="1" x14ac:dyDescent="0.2">
      <c r="C1051" s="46"/>
      <c r="D1051" s="47"/>
      <c r="E1051" s="48"/>
      <c r="F1051" s="49"/>
    </row>
    <row r="1052" spans="3:6" ht="14.1" customHeight="1" x14ac:dyDescent="0.2">
      <c r="C1052" s="46"/>
      <c r="D1052" s="47"/>
      <c r="E1052" s="48"/>
      <c r="F1052" s="49"/>
    </row>
    <row r="1053" spans="3:6" ht="14.1" customHeight="1" x14ac:dyDescent="0.2">
      <c r="C1053" s="46"/>
      <c r="D1053" s="47"/>
      <c r="E1053" s="48"/>
      <c r="F1053" s="49"/>
    </row>
    <row r="1054" spans="3:6" ht="14.1" customHeight="1" x14ac:dyDescent="0.2">
      <c r="C1054" s="46"/>
      <c r="D1054" s="47"/>
      <c r="E1054" s="48"/>
      <c r="F1054" s="49"/>
    </row>
    <row r="1055" spans="3:6" ht="14.1" customHeight="1" x14ac:dyDescent="0.2">
      <c r="C1055" s="46"/>
      <c r="D1055" s="47"/>
      <c r="E1055" s="48"/>
      <c r="F1055" s="49"/>
    </row>
    <row r="1056" spans="3:6" ht="14.1" customHeight="1" x14ac:dyDescent="0.2">
      <c r="C1056" s="46"/>
      <c r="D1056" s="47"/>
      <c r="E1056" s="48"/>
      <c r="F1056" s="49"/>
    </row>
    <row r="1057" spans="3:6" ht="14.1" customHeight="1" x14ac:dyDescent="0.2">
      <c r="C1057" s="46"/>
      <c r="D1057" s="47"/>
      <c r="E1057" s="48"/>
      <c r="F1057" s="49"/>
    </row>
    <row r="1058" spans="3:6" ht="14.1" customHeight="1" x14ac:dyDescent="0.2">
      <c r="C1058" s="46"/>
      <c r="D1058" s="47"/>
      <c r="E1058" s="48"/>
      <c r="F1058" s="49"/>
    </row>
    <row r="1059" spans="3:6" ht="14.1" customHeight="1" x14ac:dyDescent="0.2">
      <c r="C1059" s="46"/>
      <c r="D1059" s="47"/>
      <c r="E1059" s="48"/>
      <c r="F1059" s="49"/>
    </row>
    <row r="1060" spans="3:6" ht="14.1" customHeight="1" x14ac:dyDescent="0.2">
      <c r="C1060" s="46"/>
      <c r="D1060" s="47"/>
      <c r="E1060" s="48"/>
      <c r="F1060" s="49"/>
    </row>
  </sheetData>
  <mergeCells count="118">
    <mergeCell ref="B20:C20"/>
    <mergeCell ref="D20:E20"/>
    <mergeCell ref="A117:D117"/>
    <mergeCell ref="A116:D116"/>
    <mergeCell ref="B109:D109"/>
    <mergeCell ref="B110:D110"/>
    <mergeCell ref="B113:D113"/>
    <mergeCell ref="A114:D114"/>
    <mergeCell ref="B115:D115"/>
    <mergeCell ref="A36:C36"/>
    <mergeCell ref="B38:C38"/>
    <mergeCell ref="B44:C44"/>
    <mergeCell ref="B39:C39"/>
    <mergeCell ref="B42:C42"/>
    <mergeCell ref="A45:C45"/>
    <mergeCell ref="B56:D56"/>
    <mergeCell ref="A46:C46"/>
    <mergeCell ref="B51:D51"/>
    <mergeCell ref="A55:D55"/>
    <mergeCell ref="A54:E54"/>
    <mergeCell ref="A68:C68"/>
    <mergeCell ref="A61:E61"/>
    <mergeCell ref="B62:C62"/>
    <mergeCell ref="B63:C63"/>
    <mergeCell ref="B111:D111"/>
    <mergeCell ref="B112:D112"/>
    <mergeCell ref="B75:C75"/>
    <mergeCell ref="B77:C77"/>
    <mergeCell ref="A78:C78"/>
    <mergeCell ref="B79:C79"/>
    <mergeCell ref="B76:C76"/>
    <mergeCell ref="B100:C100"/>
    <mergeCell ref="A106:C106"/>
    <mergeCell ref="A107:E107"/>
    <mergeCell ref="B108:D108"/>
    <mergeCell ref="A101:A104"/>
    <mergeCell ref="B101:C101"/>
    <mergeCell ref="B102:C102"/>
    <mergeCell ref="B103:C103"/>
    <mergeCell ref="B104:C104"/>
    <mergeCell ref="B99:C99"/>
    <mergeCell ref="A95:D95"/>
    <mergeCell ref="A83:E83"/>
    <mergeCell ref="B90:D90"/>
    <mergeCell ref="B91:D91"/>
    <mergeCell ref="B86:D86"/>
    <mergeCell ref="B87:D87"/>
    <mergeCell ref="A97:E97"/>
    <mergeCell ref="B98:C98"/>
    <mergeCell ref="B59:D59"/>
    <mergeCell ref="B50:D50"/>
    <mergeCell ref="B52:D52"/>
    <mergeCell ref="A53:D53"/>
    <mergeCell ref="B57:D57"/>
    <mergeCell ref="B58:D58"/>
    <mergeCell ref="B67:C67"/>
    <mergeCell ref="B64:C64"/>
    <mergeCell ref="B65:C65"/>
    <mergeCell ref="B66:C66"/>
    <mergeCell ref="B80:C80"/>
    <mergeCell ref="A81:C81"/>
    <mergeCell ref="A89:E89"/>
    <mergeCell ref="B71:C71"/>
    <mergeCell ref="A84:D84"/>
    <mergeCell ref="B85:D85"/>
    <mergeCell ref="B72:C72"/>
    <mergeCell ref="B73:C73"/>
    <mergeCell ref="B74:C74"/>
    <mergeCell ref="A21:E21"/>
    <mergeCell ref="B22:C22"/>
    <mergeCell ref="B23:C23"/>
    <mergeCell ref="B24:C24"/>
    <mergeCell ref="B25:C25"/>
    <mergeCell ref="A70:E70"/>
    <mergeCell ref="B26:C26"/>
    <mergeCell ref="B27:C27"/>
    <mergeCell ref="A29:D29"/>
    <mergeCell ref="B28:C28"/>
    <mergeCell ref="B32:C32"/>
    <mergeCell ref="B33:C33"/>
    <mergeCell ref="A34:C34"/>
    <mergeCell ref="A31:C31"/>
    <mergeCell ref="B37:C37"/>
    <mergeCell ref="B40:C40"/>
    <mergeCell ref="B41:C41"/>
    <mergeCell ref="B43:C43"/>
    <mergeCell ref="A30:E30"/>
    <mergeCell ref="B47:D47"/>
    <mergeCell ref="B48:D48"/>
    <mergeCell ref="B49:D49"/>
    <mergeCell ref="A15:E15"/>
    <mergeCell ref="B16:C16"/>
    <mergeCell ref="D16:E16"/>
    <mergeCell ref="B17:C17"/>
    <mergeCell ref="B18:C18"/>
    <mergeCell ref="B19:C19"/>
    <mergeCell ref="D17:E17"/>
    <mergeCell ref="D18:E18"/>
    <mergeCell ref="D19:E19"/>
    <mergeCell ref="B10:C10"/>
    <mergeCell ref="D8:E8"/>
    <mergeCell ref="D9:E9"/>
    <mergeCell ref="D10:E10"/>
    <mergeCell ref="D12:E12"/>
    <mergeCell ref="B12:C12"/>
    <mergeCell ref="B13:C13"/>
    <mergeCell ref="D13:E13"/>
    <mergeCell ref="A14:E14"/>
    <mergeCell ref="A11:E11"/>
    <mergeCell ref="A6:E6"/>
    <mergeCell ref="A2:E2"/>
    <mergeCell ref="A3:E3"/>
    <mergeCell ref="A4:E4"/>
    <mergeCell ref="A5:E5"/>
    <mergeCell ref="B7:C7"/>
    <mergeCell ref="D7:E7"/>
    <mergeCell ref="B8:C8"/>
    <mergeCell ref="B9:C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  <ignoredErrors>
    <ignoredError sqref="D10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45"/>
  <sheetViews>
    <sheetView view="pageBreakPreview" topLeftCell="A85" zoomScaleNormal="100" zoomScaleSheetLayoutView="100" workbookViewId="0">
      <selection activeCell="A2" sqref="A2:E118"/>
    </sheetView>
  </sheetViews>
  <sheetFormatPr defaultRowHeight="14.1" customHeight="1" x14ac:dyDescent="0.2"/>
  <cols>
    <col min="1" max="1" width="6.5703125" style="8" customWidth="1"/>
    <col min="2" max="2" width="52.85546875" style="8" customWidth="1"/>
    <col min="3" max="3" width="11.42578125" style="29" customWidth="1"/>
    <col min="4" max="4" width="18.85546875" style="30" customWidth="1"/>
    <col min="5" max="5" width="25.85546875" style="8" customWidth="1"/>
    <col min="6" max="6" width="18" style="9" bestFit="1" customWidth="1"/>
    <col min="7" max="9" width="9.140625" style="1"/>
    <col min="10" max="10" width="12.28515625" style="1" bestFit="1" customWidth="1"/>
    <col min="11" max="16384" width="9.140625" style="1"/>
  </cols>
  <sheetData>
    <row r="1" spans="1:6" ht="14.1" customHeight="1" x14ac:dyDescent="0.2">
      <c r="A1" s="1"/>
      <c r="B1" s="2"/>
      <c r="C1" s="3"/>
      <c r="D1" s="4"/>
      <c r="E1" s="2"/>
      <c r="F1" s="5"/>
    </row>
    <row r="2" spans="1:6" ht="14.1" customHeight="1" x14ac:dyDescent="0.2">
      <c r="A2" s="197" t="s">
        <v>1</v>
      </c>
      <c r="B2" s="197"/>
      <c r="C2" s="197"/>
      <c r="D2" s="197"/>
      <c r="E2" s="197"/>
      <c r="F2" s="5"/>
    </row>
    <row r="3" spans="1:6" ht="14.1" customHeight="1" x14ac:dyDescent="0.2">
      <c r="A3" s="198"/>
      <c r="B3" s="198"/>
      <c r="C3" s="198"/>
      <c r="D3" s="198"/>
      <c r="E3" s="198"/>
      <c r="F3" s="5"/>
    </row>
    <row r="4" spans="1:6" ht="14.1" customHeight="1" thickBot="1" x14ac:dyDescent="0.25">
      <c r="A4" s="199"/>
      <c r="B4" s="199"/>
      <c r="C4" s="199"/>
      <c r="D4" s="199"/>
      <c r="E4" s="199"/>
      <c r="F4" s="5"/>
    </row>
    <row r="5" spans="1:6" ht="14.1" customHeight="1" x14ac:dyDescent="0.2">
      <c r="A5" s="184"/>
      <c r="B5" s="185"/>
      <c r="C5" s="185"/>
      <c r="D5" s="185"/>
      <c r="E5" s="186"/>
      <c r="F5" s="6"/>
    </row>
    <row r="6" spans="1:6" ht="14.1" customHeight="1" x14ac:dyDescent="0.2">
      <c r="A6" s="173"/>
      <c r="B6" s="187"/>
      <c r="C6" s="187"/>
      <c r="D6" s="187"/>
      <c r="E6" s="174"/>
      <c r="F6" s="6"/>
    </row>
    <row r="7" spans="1:6" ht="14.1" customHeight="1" x14ac:dyDescent="0.2">
      <c r="A7" s="36" t="s">
        <v>2</v>
      </c>
      <c r="B7" s="188" t="s">
        <v>3</v>
      </c>
      <c r="C7" s="189"/>
      <c r="D7" s="190"/>
      <c r="E7" s="191"/>
      <c r="F7" s="35"/>
    </row>
    <row r="8" spans="1:6" ht="14.1" customHeight="1" x14ac:dyDescent="0.2">
      <c r="A8" s="10" t="s">
        <v>4</v>
      </c>
      <c r="B8" s="173" t="s">
        <v>127</v>
      </c>
      <c r="C8" s="174"/>
      <c r="D8" s="155" t="s">
        <v>58</v>
      </c>
      <c r="E8" s="157"/>
      <c r="F8" s="11"/>
    </row>
    <row r="9" spans="1:6" ht="14.1" customHeight="1" x14ac:dyDescent="0.2">
      <c r="A9" s="10" t="s">
        <v>5</v>
      </c>
      <c r="B9" s="173" t="s">
        <v>6</v>
      </c>
      <c r="C9" s="174"/>
      <c r="D9" s="155" t="s">
        <v>143</v>
      </c>
      <c r="E9" s="157"/>
      <c r="F9" s="11"/>
    </row>
    <row r="10" spans="1:6" ht="14.1" customHeight="1" x14ac:dyDescent="0.2">
      <c r="A10" s="10" t="s">
        <v>7</v>
      </c>
      <c r="B10" s="173" t="s">
        <v>8</v>
      </c>
      <c r="C10" s="174"/>
      <c r="D10" s="155" t="s">
        <v>144</v>
      </c>
      <c r="E10" s="157"/>
      <c r="F10" s="11"/>
    </row>
    <row r="11" spans="1:6" ht="14.1" customHeight="1" x14ac:dyDescent="0.2">
      <c r="A11" s="162" t="s">
        <v>54</v>
      </c>
      <c r="B11" s="162"/>
      <c r="C11" s="162"/>
      <c r="D11" s="162"/>
      <c r="E11" s="162"/>
      <c r="F11" s="11"/>
    </row>
    <row r="12" spans="1:6" ht="12.75" customHeight="1" x14ac:dyDescent="0.2">
      <c r="A12" s="38"/>
      <c r="B12" s="163" t="s">
        <v>9</v>
      </c>
      <c r="C12" s="164"/>
      <c r="D12" s="165" t="s">
        <v>53</v>
      </c>
      <c r="E12" s="165"/>
      <c r="F12" s="11"/>
    </row>
    <row r="13" spans="1:6" ht="15" customHeight="1" x14ac:dyDescent="0.2">
      <c r="A13" s="37"/>
      <c r="B13" s="166" t="s">
        <v>55</v>
      </c>
      <c r="C13" s="167"/>
      <c r="D13" s="168">
        <v>1</v>
      </c>
      <c r="E13" s="169"/>
      <c r="F13" s="11"/>
    </row>
    <row r="14" spans="1:6" s="33" customFormat="1" ht="14.1" customHeight="1" x14ac:dyDescent="0.2">
      <c r="A14" s="170" t="s">
        <v>153</v>
      </c>
      <c r="B14" s="171"/>
      <c r="C14" s="171"/>
      <c r="D14" s="171"/>
      <c r="E14" s="172"/>
      <c r="F14" s="32"/>
    </row>
    <row r="15" spans="1:6" ht="14.1" customHeight="1" x14ac:dyDescent="0.2">
      <c r="A15" s="132" t="s">
        <v>10</v>
      </c>
      <c r="B15" s="133"/>
      <c r="C15" s="133"/>
      <c r="D15" s="133"/>
      <c r="E15" s="134"/>
      <c r="F15" s="5"/>
    </row>
    <row r="16" spans="1:6" ht="14.1" customHeight="1" x14ac:dyDescent="0.2">
      <c r="A16" s="14">
        <v>1</v>
      </c>
      <c r="B16" s="148" t="s">
        <v>11</v>
      </c>
      <c r="C16" s="150"/>
      <c r="D16" s="155" t="s">
        <v>134</v>
      </c>
      <c r="E16" s="157"/>
      <c r="F16" s="5"/>
    </row>
    <row r="17" spans="1:6" ht="14.1" customHeight="1" x14ac:dyDescent="0.2">
      <c r="A17" s="14">
        <v>2</v>
      </c>
      <c r="B17" s="148" t="s">
        <v>12</v>
      </c>
      <c r="C17" s="150"/>
      <c r="D17" s="195">
        <v>2915.86</v>
      </c>
      <c r="E17" s="196">
        <v>0</v>
      </c>
      <c r="F17" s="5"/>
    </row>
    <row r="18" spans="1:6" ht="14.1" customHeight="1" x14ac:dyDescent="0.2">
      <c r="A18" s="14">
        <v>3</v>
      </c>
      <c r="B18" s="148" t="s">
        <v>13</v>
      </c>
      <c r="C18" s="150"/>
      <c r="D18" s="155" t="s">
        <v>138</v>
      </c>
      <c r="E18" s="157"/>
      <c r="F18" s="5"/>
    </row>
    <row r="19" spans="1:6" ht="14.1" customHeight="1" x14ac:dyDescent="0.2">
      <c r="A19" s="14">
        <v>4</v>
      </c>
      <c r="B19" s="138" t="s">
        <v>14</v>
      </c>
      <c r="C19" s="138"/>
      <c r="D19" s="158">
        <v>44774</v>
      </c>
      <c r="E19" s="159"/>
      <c r="F19" s="5"/>
    </row>
    <row r="20" spans="1:6" ht="14.1" customHeight="1" x14ac:dyDescent="0.2">
      <c r="A20" s="14">
        <v>5</v>
      </c>
      <c r="B20" s="148" t="s">
        <v>56</v>
      </c>
      <c r="C20" s="150"/>
      <c r="D20" s="155"/>
      <c r="E20" s="157"/>
      <c r="F20" s="5"/>
    </row>
    <row r="21" spans="1:6" s="9" customFormat="1" ht="14.1" customHeight="1" x14ac:dyDescent="0.2">
      <c r="A21" s="135" t="s">
        <v>15</v>
      </c>
      <c r="B21" s="135"/>
      <c r="C21" s="135"/>
      <c r="D21" s="135"/>
      <c r="E21" s="135"/>
      <c r="F21" s="6"/>
    </row>
    <row r="22" spans="1:6" ht="14.1" customHeight="1" x14ac:dyDescent="0.2">
      <c r="A22" s="12">
        <v>1</v>
      </c>
      <c r="B22" s="129" t="s">
        <v>16</v>
      </c>
      <c r="C22" s="129"/>
      <c r="D22" s="16" t="s">
        <v>17</v>
      </c>
      <c r="E22" s="12" t="s">
        <v>18</v>
      </c>
      <c r="F22" s="5"/>
    </row>
    <row r="23" spans="1:6" ht="14.1" customHeight="1" x14ac:dyDescent="0.2">
      <c r="A23" s="14" t="s">
        <v>2</v>
      </c>
      <c r="B23" s="138" t="s">
        <v>19</v>
      </c>
      <c r="C23" s="138"/>
      <c r="D23" s="17"/>
      <c r="E23" s="19">
        <f>D17</f>
        <v>2915.86</v>
      </c>
      <c r="F23" s="100"/>
    </row>
    <row r="24" spans="1:6" ht="14.1" customHeight="1" x14ac:dyDescent="0.2">
      <c r="A24" s="14" t="s">
        <v>4</v>
      </c>
      <c r="B24" s="138" t="s">
        <v>20</v>
      </c>
      <c r="C24" s="138"/>
      <c r="D24" s="17">
        <v>0.3</v>
      </c>
      <c r="E24" s="18"/>
      <c r="F24" s="28"/>
    </row>
    <row r="25" spans="1:6" ht="14.1" customHeight="1" x14ac:dyDescent="0.2">
      <c r="A25" s="14" t="s">
        <v>5</v>
      </c>
      <c r="B25" s="138" t="s">
        <v>21</v>
      </c>
      <c r="C25" s="138"/>
      <c r="D25" s="17">
        <v>0</v>
      </c>
      <c r="E25" s="18">
        <v>0</v>
      </c>
      <c r="F25" s="5"/>
    </row>
    <row r="26" spans="1:6" ht="14.1" customHeight="1" x14ac:dyDescent="0.2">
      <c r="A26" s="14" t="s">
        <v>7</v>
      </c>
      <c r="B26" s="138" t="s">
        <v>119</v>
      </c>
      <c r="C26" s="138"/>
      <c r="D26" s="17">
        <v>0.2</v>
      </c>
      <c r="E26" s="80"/>
      <c r="F26" s="5"/>
    </row>
    <row r="27" spans="1:6" ht="14.1" customHeight="1" x14ac:dyDescent="0.2">
      <c r="A27" s="14" t="s">
        <v>23</v>
      </c>
      <c r="B27" s="138" t="s">
        <v>59</v>
      </c>
      <c r="C27" s="138"/>
      <c r="D27" s="17">
        <v>0</v>
      </c>
      <c r="E27" s="18">
        <v>0</v>
      </c>
      <c r="F27" s="5"/>
    </row>
    <row r="28" spans="1:6" ht="14.1" customHeight="1" x14ac:dyDescent="0.2">
      <c r="A28" s="14" t="s">
        <v>24</v>
      </c>
      <c r="B28" s="138" t="s">
        <v>27</v>
      </c>
      <c r="C28" s="138"/>
      <c r="D28" s="17">
        <v>0</v>
      </c>
      <c r="E28" s="18">
        <v>0</v>
      </c>
      <c r="F28" s="5"/>
    </row>
    <row r="29" spans="1:6" ht="14.1" customHeight="1" x14ac:dyDescent="0.2">
      <c r="A29" s="129" t="s">
        <v>40</v>
      </c>
      <c r="B29" s="129"/>
      <c r="C29" s="129"/>
      <c r="D29" s="129"/>
      <c r="E29" s="40">
        <f>ROUND(SUM(E23:E28),2)</f>
        <v>2915.86</v>
      </c>
      <c r="F29" s="5"/>
    </row>
    <row r="30" spans="1:6" ht="14.1" customHeight="1" x14ac:dyDescent="0.2">
      <c r="A30" s="135" t="s">
        <v>60</v>
      </c>
      <c r="B30" s="135"/>
      <c r="C30" s="135"/>
      <c r="D30" s="135"/>
      <c r="E30" s="135"/>
      <c r="F30" s="5"/>
    </row>
    <row r="31" spans="1:6" s="7" customFormat="1" ht="14.1" customHeight="1" x14ac:dyDescent="0.2">
      <c r="A31" s="132" t="s">
        <v>61</v>
      </c>
      <c r="B31" s="133"/>
      <c r="C31" s="134"/>
      <c r="D31" s="16" t="s">
        <v>17</v>
      </c>
      <c r="E31" s="12" t="s">
        <v>31</v>
      </c>
      <c r="F31" s="20"/>
    </row>
    <row r="32" spans="1:6" s="7" customFormat="1" ht="14.1" customHeight="1" x14ac:dyDescent="0.2">
      <c r="A32" s="22" t="s">
        <v>2</v>
      </c>
      <c r="B32" s="154" t="s">
        <v>42</v>
      </c>
      <c r="C32" s="154"/>
      <c r="D32" s="34">
        <v>8.3299999999999999E-2</v>
      </c>
      <c r="E32" s="18">
        <f>ROUND($E$29*D32,2)</f>
        <v>242.89</v>
      </c>
      <c r="F32" s="20"/>
    </row>
    <row r="33" spans="1:6" s="7" customFormat="1" ht="14.1" customHeight="1" x14ac:dyDescent="0.2">
      <c r="A33" s="22" t="s">
        <v>4</v>
      </c>
      <c r="B33" s="154" t="s">
        <v>62</v>
      </c>
      <c r="C33" s="154"/>
      <c r="D33" s="34">
        <v>0.1111</v>
      </c>
      <c r="E33" s="18">
        <f>ROUND($E$29*D33,2)</f>
        <v>323.95</v>
      </c>
      <c r="F33" s="20"/>
    </row>
    <row r="34" spans="1:6" s="7" customFormat="1" ht="14.1" customHeight="1" x14ac:dyDescent="0.2">
      <c r="A34" s="151" t="s">
        <v>63</v>
      </c>
      <c r="B34" s="151"/>
      <c r="C34" s="151"/>
      <c r="D34" s="23">
        <f>SUM(D32:D33)</f>
        <v>0.19440000000000002</v>
      </c>
      <c r="E34" s="19">
        <f>ROUNDUP($E$29*D34,2)</f>
        <v>566.85</v>
      </c>
      <c r="F34" s="20"/>
    </row>
    <row r="35" spans="1:6" s="7" customFormat="1" ht="14.1" customHeight="1" x14ac:dyDescent="0.2">
      <c r="A35" s="54"/>
      <c r="B35" s="55"/>
      <c r="C35" s="56"/>
      <c r="D35" s="23"/>
      <c r="E35" s="19"/>
      <c r="F35" s="20"/>
    </row>
    <row r="36" spans="1:6" s="7" customFormat="1" ht="14.1" customHeight="1" x14ac:dyDescent="0.2">
      <c r="A36" s="132" t="s">
        <v>64</v>
      </c>
      <c r="B36" s="133"/>
      <c r="C36" s="134"/>
      <c r="D36" s="16" t="s">
        <v>17</v>
      </c>
      <c r="E36" s="12" t="s">
        <v>31</v>
      </c>
      <c r="F36" s="20"/>
    </row>
    <row r="37" spans="1:6" s="7" customFormat="1" ht="14.1" customHeight="1" x14ac:dyDescent="0.2">
      <c r="A37" s="22" t="s">
        <v>2</v>
      </c>
      <c r="B37" s="154" t="s">
        <v>32</v>
      </c>
      <c r="C37" s="154"/>
      <c r="D37" s="17">
        <v>0.2</v>
      </c>
      <c r="E37" s="18">
        <f>ROUND((E29+E34+E78)*D37,2)</f>
        <v>705.88</v>
      </c>
      <c r="F37" s="20"/>
    </row>
    <row r="38" spans="1:6" s="7" customFormat="1" ht="14.1" customHeight="1" x14ac:dyDescent="0.2">
      <c r="A38" s="22" t="s">
        <v>4</v>
      </c>
      <c r="B38" s="154" t="s">
        <v>36</v>
      </c>
      <c r="C38" s="154"/>
      <c r="D38" s="17">
        <v>2.5000000000000001E-2</v>
      </c>
      <c r="E38" s="18">
        <f>ROUND((E29+E34+E78)*D38,2)</f>
        <v>88.23</v>
      </c>
      <c r="F38" s="20"/>
    </row>
    <row r="39" spans="1:6" s="7" customFormat="1" ht="14.1" customHeight="1" x14ac:dyDescent="0.2">
      <c r="A39" s="22" t="s">
        <v>5</v>
      </c>
      <c r="B39" s="154" t="s">
        <v>38</v>
      </c>
      <c r="C39" s="154"/>
      <c r="D39" s="17">
        <v>0.03</v>
      </c>
      <c r="E39" s="18">
        <f>ROUND((E29+E34+E78)*D39,2)</f>
        <v>105.88</v>
      </c>
      <c r="F39" s="20"/>
    </row>
    <row r="40" spans="1:6" s="7" customFormat="1" ht="14.1" customHeight="1" x14ac:dyDescent="0.2">
      <c r="A40" s="22" t="s">
        <v>7</v>
      </c>
      <c r="B40" s="154" t="s">
        <v>33</v>
      </c>
      <c r="C40" s="154"/>
      <c r="D40" s="17">
        <v>1.4999999999999999E-2</v>
      </c>
      <c r="E40" s="18">
        <f>(E29+E34+E78)*D40</f>
        <v>52.940849999999998</v>
      </c>
      <c r="F40" s="20"/>
    </row>
    <row r="41" spans="1:6" s="7" customFormat="1" ht="14.1" customHeight="1" x14ac:dyDescent="0.2">
      <c r="A41" s="22" t="s">
        <v>23</v>
      </c>
      <c r="B41" s="154" t="s">
        <v>34</v>
      </c>
      <c r="C41" s="154"/>
      <c r="D41" s="17">
        <v>0.01</v>
      </c>
      <c r="E41" s="18">
        <f>(E29+E34+E78)*D41</f>
        <v>35.293900000000001</v>
      </c>
      <c r="F41" s="20"/>
    </row>
    <row r="42" spans="1:6" s="7" customFormat="1" ht="14.1" customHeight="1" x14ac:dyDescent="0.2">
      <c r="A42" s="22" t="s">
        <v>24</v>
      </c>
      <c r="B42" s="154" t="s">
        <v>39</v>
      </c>
      <c r="C42" s="154"/>
      <c r="D42" s="17">
        <v>6.0000000000000001E-3</v>
      </c>
      <c r="E42" s="18">
        <f>(E29+E34+E78)*D42</f>
        <v>21.17634</v>
      </c>
      <c r="F42" s="20"/>
    </row>
    <row r="43" spans="1:6" s="7" customFormat="1" ht="14.1" customHeight="1" x14ac:dyDescent="0.2">
      <c r="A43" s="22" t="s">
        <v>25</v>
      </c>
      <c r="B43" s="154" t="s">
        <v>35</v>
      </c>
      <c r="C43" s="154"/>
      <c r="D43" s="17">
        <v>2E-3</v>
      </c>
      <c r="E43" s="18">
        <f>(E29+E34+E78)*D43</f>
        <v>7.0587799999999996</v>
      </c>
      <c r="F43" s="20"/>
    </row>
    <row r="44" spans="1:6" s="7" customFormat="1" ht="14.1" customHeight="1" x14ac:dyDescent="0.2">
      <c r="A44" s="22" t="s">
        <v>26</v>
      </c>
      <c r="B44" s="154" t="s">
        <v>37</v>
      </c>
      <c r="C44" s="154"/>
      <c r="D44" s="17">
        <v>0.08</v>
      </c>
      <c r="E44" s="18">
        <f>ROUND((E29+E34+E78)*D44,2)</f>
        <v>282.35000000000002</v>
      </c>
      <c r="F44" s="20"/>
    </row>
    <row r="45" spans="1:6" s="7" customFormat="1" ht="14.1" customHeight="1" x14ac:dyDescent="0.2">
      <c r="A45" s="129" t="s">
        <v>40</v>
      </c>
      <c r="B45" s="129"/>
      <c r="C45" s="129"/>
      <c r="D45" s="43">
        <f>SUM(D37:D44)</f>
        <v>0.36800000000000005</v>
      </c>
      <c r="E45" s="40">
        <f>SUM(E37:E44)</f>
        <v>1298.80987</v>
      </c>
      <c r="F45" s="20"/>
    </row>
    <row r="46" spans="1:6" s="7" customFormat="1" ht="14.1" customHeight="1" x14ac:dyDescent="0.2">
      <c r="A46" s="132" t="s">
        <v>65</v>
      </c>
      <c r="B46" s="133"/>
      <c r="C46" s="134"/>
      <c r="D46" s="50"/>
      <c r="E46" s="12"/>
      <c r="F46" s="20"/>
    </row>
    <row r="47" spans="1:6" ht="14.1" customHeight="1" x14ac:dyDescent="0.2">
      <c r="A47" s="14" t="s">
        <v>2</v>
      </c>
      <c r="B47" s="138" t="s">
        <v>28</v>
      </c>
      <c r="C47" s="138"/>
      <c r="D47" s="138"/>
      <c r="E47" s="18">
        <f>((8.55*2)*26)-(E23*0.06)</f>
        <v>269.64840000000004</v>
      </c>
      <c r="F47" s="31"/>
    </row>
    <row r="48" spans="1:6" ht="14.1" customHeight="1" x14ac:dyDescent="0.2">
      <c r="A48" s="14" t="s">
        <v>4</v>
      </c>
      <c r="B48" s="138" t="s">
        <v>66</v>
      </c>
      <c r="C48" s="138"/>
      <c r="D48" s="138"/>
      <c r="E48" s="39">
        <f>(22*16.5)*0.8</f>
        <v>290.40000000000003</v>
      </c>
      <c r="F48" s="5"/>
    </row>
    <row r="49" spans="1:6" ht="14.1" customHeight="1" x14ac:dyDescent="0.2">
      <c r="A49" s="14" t="s">
        <v>5</v>
      </c>
      <c r="B49" s="138" t="s">
        <v>67</v>
      </c>
      <c r="C49" s="138"/>
      <c r="D49" s="138"/>
      <c r="E49" s="41">
        <v>0</v>
      </c>
      <c r="F49" s="5"/>
    </row>
    <row r="50" spans="1:6" ht="14.1" customHeight="1" x14ac:dyDescent="0.2">
      <c r="A50" s="14" t="s">
        <v>7</v>
      </c>
      <c r="B50" s="138" t="s">
        <v>68</v>
      </c>
      <c r="C50" s="138"/>
      <c r="D50" s="138"/>
      <c r="E50" s="15"/>
      <c r="F50" s="5"/>
    </row>
    <row r="51" spans="1:6" ht="14.1" customHeight="1" x14ac:dyDescent="0.2">
      <c r="A51" s="14" t="s">
        <v>23</v>
      </c>
      <c r="B51" s="138" t="s">
        <v>120</v>
      </c>
      <c r="C51" s="138"/>
      <c r="D51" s="138"/>
      <c r="E51" s="15">
        <v>0</v>
      </c>
      <c r="F51" s="5"/>
    </row>
    <row r="52" spans="1:6" ht="14.1" customHeight="1" x14ac:dyDescent="0.2">
      <c r="A52" s="14" t="s">
        <v>24</v>
      </c>
      <c r="B52" s="138" t="s">
        <v>69</v>
      </c>
      <c r="C52" s="138"/>
      <c r="D52" s="138"/>
      <c r="E52" s="15"/>
      <c r="F52" s="5"/>
    </row>
    <row r="53" spans="1:6" ht="14.1" customHeight="1" x14ac:dyDescent="0.2">
      <c r="A53" s="129" t="s">
        <v>40</v>
      </c>
      <c r="B53" s="129"/>
      <c r="C53" s="129"/>
      <c r="D53" s="129"/>
      <c r="E53" s="42">
        <f>ROUND(SUM(E47:E52),2)</f>
        <v>560.04999999999995</v>
      </c>
      <c r="F53" s="5"/>
    </row>
    <row r="54" spans="1:6" ht="14.1" customHeight="1" x14ac:dyDescent="0.2">
      <c r="A54" s="132" t="s">
        <v>70</v>
      </c>
      <c r="B54" s="133"/>
      <c r="C54" s="133"/>
      <c r="D54" s="133"/>
      <c r="E54" s="134"/>
      <c r="F54" s="5"/>
    </row>
    <row r="55" spans="1:6" ht="14.1" customHeight="1" x14ac:dyDescent="0.2">
      <c r="A55" s="132" t="s">
        <v>71</v>
      </c>
      <c r="B55" s="133"/>
      <c r="C55" s="133"/>
      <c r="D55" s="134"/>
      <c r="E55" s="12"/>
      <c r="F55" s="5"/>
    </row>
    <row r="56" spans="1:6" ht="14.1" customHeight="1" x14ac:dyDescent="0.2">
      <c r="A56" s="14" t="s">
        <v>72</v>
      </c>
      <c r="B56" s="138" t="s">
        <v>75</v>
      </c>
      <c r="C56" s="138"/>
      <c r="D56" s="138"/>
      <c r="E56" s="18">
        <f>E34</f>
        <v>566.85</v>
      </c>
      <c r="F56" s="5"/>
    </row>
    <row r="57" spans="1:6" ht="14.1" customHeight="1" x14ac:dyDescent="0.2">
      <c r="A57" s="14" t="s">
        <v>73</v>
      </c>
      <c r="B57" s="138" t="s">
        <v>76</v>
      </c>
      <c r="C57" s="138"/>
      <c r="D57" s="138"/>
      <c r="E57" s="18">
        <f>E45</f>
        <v>1298.80987</v>
      </c>
      <c r="F57" s="5"/>
    </row>
    <row r="58" spans="1:6" ht="14.1" customHeight="1" x14ac:dyDescent="0.2">
      <c r="A58" s="14" t="s">
        <v>74</v>
      </c>
      <c r="B58" s="138" t="s">
        <v>77</v>
      </c>
      <c r="C58" s="138"/>
      <c r="D58" s="138"/>
      <c r="E58" s="18">
        <f>E53</f>
        <v>560.04999999999995</v>
      </c>
      <c r="F58" s="5"/>
    </row>
    <row r="59" spans="1:6" ht="14.1" customHeight="1" x14ac:dyDescent="0.2">
      <c r="A59" s="14"/>
      <c r="B59" s="155" t="s">
        <v>40</v>
      </c>
      <c r="C59" s="156"/>
      <c r="D59" s="157"/>
      <c r="E59" s="19">
        <f>ROUND(SUM(E56:E58),2)</f>
        <v>2425.71</v>
      </c>
      <c r="F59" s="5"/>
    </row>
    <row r="60" spans="1:6" ht="14.1" customHeight="1" x14ac:dyDescent="0.2">
      <c r="A60" s="9"/>
      <c r="B60" s="9"/>
      <c r="C60" s="9"/>
      <c r="D60" s="9"/>
      <c r="E60" s="59"/>
      <c r="F60" s="5"/>
    </row>
    <row r="61" spans="1:6" ht="14.1" customHeight="1" x14ac:dyDescent="0.2">
      <c r="A61" s="135" t="s">
        <v>78</v>
      </c>
      <c r="B61" s="135"/>
      <c r="C61" s="135"/>
      <c r="D61" s="135"/>
      <c r="E61" s="135"/>
      <c r="F61" s="5"/>
    </row>
    <row r="62" spans="1:6" ht="14.1" customHeight="1" x14ac:dyDescent="0.2">
      <c r="A62" s="22" t="s">
        <v>2</v>
      </c>
      <c r="B62" s="154" t="s">
        <v>43</v>
      </c>
      <c r="C62" s="154"/>
      <c r="D62" s="60">
        <v>4.1700000000000001E-3</v>
      </c>
      <c r="E62" s="18">
        <f>ROUND($E$29*D62,2)</f>
        <v>12.16</v>
      </c>
      <c r="F62" s="5"/>
    </row>
    <row r="63" spans="1:6" ht="14.1" customHeight="1" x14ac:dyDescent="0.2">
      <c r="A63" s="22" t="s">
        <v>4</v>
      </c>
      <c r="B63" s="138" t="s">
        <v>52</v>
      </c>
      <c r="C63" s="154"/>
      <c r="D63" s="60">
        <v>3.3E-4</v>
      </c>
      <c r="E63" s="18">
        <f>E62*0.08</f>
        <v>0.9728</v>
      </c>
      <c r="F63" s="5"/>
    </row>
    <row r="64" spans="1:6" ht="14.1" customHeight="1" x14ac:dyDescent="0.2">
      <c r="A64" s="22" t="s">
        <v>5</v>
      </c>
      <c r="B64" s="138" t="s">
        <v>79</v>
      </c>
      <c r="C64" s="154"/>
      <c r="D64" s="60">
        <v>1.6000000000000001E-3</v>
      </c>
      <c r="E64" s="18">
        <f>ROUND($E$29*D64,2)</f>
        <v>4.67</v>
      </c>
      <c r="F64" s="5"/>
    </row>
    <row r="65" spans="1:6" ht="14.1" customHeight="1" x14ac:dyDescent="0.2">
      <c r="A65" s="22" t="s">
        <v>7</v>
      </c>
      <c r="B65" s="138" t="s">
        <v>0</v>
      </c>
      <c r="C65" s="154"/>
      <c r="D65" s="60">
        <v>1.9439999999999999E-2</v>
      </c>
      <c r="E65" s="18">
        <f>ROUND($E$29*D65,2)</f>
        <v>56.68</v>
      </c>
      <c r="F65" s="5"/>
    </row>
    <row r="66" spans="1:6" ht="23.25" customHeight="1" x14ac:dyDescent="0.2">
      <c r="A66" s="22" t="s">
        <v>23</v>
      </c>
      <c r="B66" s="138" t="s">
        <v>80</v>
      </c>
      <c r="C66" s="154"/>
      <c r="D66" s="60">
        <v>7.1500000000000001E-3</v>
      </c>
      <c r="E66" s="18">
        <f>E65*D45</f>
        <v>20.858240000000002</v>
      </c>
      <c r="F66" s="5"/>
    </row>
    <row r="67" spans="1:6" ht="14.1" customHeight="1" x14ac:dyDescent="0.2">
      <c r="A67" s="22" t="s">
        <v>24</v>
      </c>
      <c r="B67" s="138" t="s">
        <v>81</v>
      </c>
      <c r="C67" s="154"/>
      <c r="D67" s="60">
        <v>3.2000000000000001E-2</v>
      </c>
      <c r="E67" s="18">
        <f>E29*D67</f>
        <v>93.307520000000011</v>
      </c>
      <c r="F67" s="5"/>
    </row>
    <row r="68" spans="1:6" ht="14.1" customHeight="1" x14ac:dyDescent="0.2">
      <c r="A68" s="129" t="s">
        <v>40</v>
      </c>
      <c r="B68" s="129"/>
      <c r="C68" s="129"/>
      <c r="D68" s="43">
        <f>SUM(D62:D67)</f>
        <v>6.4689999999999998E-2</v>
      </c>
      <c r="E68" s="40">
        <f>SUM(E62:E67)</f>
        <v>188.64856</v>
      </c>
      <c r="F68" s="5"/>
    </row>
    <row r="69" spans="1:6" ht="14.1" customHeight="1" x14ac:dyDescent="0.2">
      <c r="A69" s="9"/>
      <c r="B69" s="9"/>
      <c r="C69" s="9"/>
      <c r="D69" s="9"/>
      <c r="E69" s="59"/>
      <c r="F69" s="5"/>
    </row>
    <row r="70" spans="1:6" ht="14.1" customHeight="1" x14ac:dyDescent="0.2">
      <c r="A70" s="135" t="s">
        <v>82</v>
      </c>
      <c r="B70" s="135"/>
      <c r="C70" s="135"/>
      <c r="D70" s="135"/>
      <c r="E70" s="135"/>
      <c r="F70" s="5"/>
    </row>
    <row r="71" spans="1:6" ht="14.1" customHeight="1" x14ac:dyDescent="0.2">
      <c r="A71" s="12" t="s">
        <v>30</v>
      </c>
      <c r="B71" s="152" t="s">
        <v>83</v>
      </c>
      <c r="C71" s="152"/>
      <c r="D71" s="16" t="s">
        <v>17</v>
      </c>
      <c r="E71" s="12" t="s">
        <v>31</v>
      </c>
      <c r="F71" s="5"/>
    </row>
    <row r="72" spans="1:6" ht="14.1" customHeight="1" x14ac:dyDescent="0.2">
      <c r="A72" s="14" t="s">
        <v>2</v>
      </c>
      <c r="B72" s="138" t="s">
        <v>84</v>
      </c>
      <c r="C72" s="138"/>
      <c r="D72" s="82">
        <v>9.2599999999999991E-3</v>
      </c>
      <c r="E72" s="18">
        <f t="shared" ref="E72:E77" si="0">ROUND($E$29*D72,2)</f>
        <v>27</v>
      </c>
      <c r="F72" s="5"/>
    </row>
    <row r="73" spans="1:6" ht="14.1" customHeight="1" x14ac:dyDescent="0.2">
      <c r="A73" s="14" t="s">
        <v>4</v>
      </c>
      <c r="B73" s="138" t="s">
        <v>85</v>
      </c>
      <c r="C73" s="138"/>
      <c r="D73" s="82">
        <v>5.5599999999999998E-3</v>
      </c>
      <c r="E73" s="18">
        <f t="shared" si="0"/>
        <v>16.21</v>
      </c>
      <c r="F73" s="5"/>
    </row>
    <row r="74" spans="1:6" ht="14.1" customHeight="1" x14ac:dyDescent="0.2">
      <c r="A74" s="14" t="s">
        <v>5</v>
      </c>
      <c r="B74" s="138" t="s">
        <v>86</v>
      </c>
      <c r="C74" s="138"/>
      <c r="D74" s="82">
        <v>2.7999999999999998E-4</v>
      </c>
      <c r="E74" s="18">
        <f t="shared" si="0"/>
        <v>0.82</v>
      </c>
      <c r="F74" s="5"/>
    </row>
    <row r="75" spans="1:6" ht="14.1" customHeight="1" x14ac:dyDescent="0.2">
      <c r="A75" s="14" t="s">
        <v>7</v>
      </c>
      <c r="B75" s="138" t="s">
        <v>87</v>
      </c>
      <c r="C75" s="138"/>
      <c r="D75" s="82">
        <v>3.5E-4</v>
      </c>
      <c r="E75" s="18">
        <f t="shared" si="0"/>
        <v>1.02</v>
      </c>
      <c r="F75" s="5"/>
    </row>
    <row r="76" spans="1:6" ht="14.1" customHeight="1" x14ac:dyDescent="0.2">
      <c r="A76" s="14" t="s">
        <v>23</v>
      </c>
      <c r="B76" s="138" t="s">
        <v>88</v>
      </c>
      <c r="C76" s="138"/>
      <c r="D76" s="82">
        <v>5.5999999999999995E-4</v>
      </c>
      <c r="E76" s="18">
        <f t="shared" si="0"/>
        <v>1.63</v>
      </c>
      <c r="F76" s="5"/>
    </row>
    <row r="77" spans="1:6" ht="14.1" customHeight="1" x14ac:dyDescent="0.2">
      <c r="A77" s="14" t="s">
        <v>24</v>
      </c>
      <c r="B77" s="138" t="s">
        <v>89</v>
      </c>
      <c r="C77" s="138"/>
      <c r="D77" s="34">
        <v>0</v>
      </c>
      <c r="E77" s="18">
        <f t="shared" si="0"/>
        <v>0</v>
      </c>
      <c r="F77" s="5"/>
    </row>
    <row r="78" spans="1:6" ht="14.1" customHeight="1" x14ac:dyDescent="0.2">
      <c r="A78" s="151" t="s">
        <v>90</v>
      </c>
      <c r="B78" s="151"/>
      <c r="C78" s="151"/>
      <c r="D78" s="23">
        <f>SUM(D72:D77)</f>
        <v>1.601E-2</v>
      </c>
      <c r="E78" s="19">
        <f>SUM(E72:E77)</f>
        <v>46.680000000000007</v>
      </c>
      <c r="F78" s="5"/>
    </row>
    <row r="79" spans="1:6" ht="13.5" customHeight="1" x14ac:dyDescent="0.2">
      <c r="A79" s="12" t="s">
        <v>41</v>
      </c>
      <c r="B79" s="152" t="s">
        <v>91</v>
      </c>
      <c r="C79" s="152"/>
      <c r="D79" s="16" t="s">
        <v>17</v>
      </c>
      <c r="E79" s="12" t="s">
        <v>31</v>
      </c>
      <c r="F79" s="5"/>
    </row>
    <row r="80" spans="1:6" ht="14.1" customHeight="1" x14ac:dyDescent="0.2">
      <c r="A80" s="14" t="s">
        <v>2</v>
      </c>
      <c r="B80" s="138" t="s">
        <v>92</v>
      </c>
      <c r="C80" s="138"/>
      <c r="D80" s="34">
        <v>0</v>
      </c>
      <c r="E80" s="18">
        <f>ROUND($E$29*D80,2)</f>
        <v>0</v>
      </c>
      <c r="F80" s="5"/>
    </row>
    <row r="81" spans="1:6" ht="14.1" customHeight="1" x14ac:dyDescent="0.2">
      <c r="A81" s="151" t="s">
        <v>90</v>
      </c>
      <c r="B81" s="151"/>
      <c r="C81" s="151"/>
      <c r="D81" s="23">
        <v>0</v>
      </c>
      <c r="E81" s="19">
        <f>ROUND($E$29*D81,2)</f>
        <v>0</v>
      </c>
      <c r="F81" s="5"/>
    </row>
    <row r="82" spans="1:6" ht="14.1" customHeight="1" x14ac:dyDescent="0.2">
      <c r="A82" s="57"/>
      <c r="B82" s="57"/>
      <c r="C82" s="57"/>
      <c r="D82" s="57"/>
      <c r="E82" s="58"/>
      <c r="F82" s="5"/>
    </row>
    <row r="83" spans="1:6" ht="14.1" customHeight="1" x14ac:dyDescent="0.2">
      <c r="A83" s="132" t="s">
        <v>93</v>
      </c>
      <c r="B83" s="133"/>
      <c r="C83" s="133"/>
      <c r="D83" s="133"/>
      <c r="E83" s="134"/>
      <c r="F83" s="5"/>
    </row>
    <row r="84" spans="1:6" ht="14.1" customHeight="1" x14ac:dyDescent="0.2">
      <c r="A84" s="132" t="s">
        <v>94</v>
      </c>
      <c r="B84" s="133"/>
      <c r="C84" s="133"/>
      <c r="D84" s="134"/>
      <c r="E84" s="12"/>
      <c r="F84" s="5"/>
    </row>
    <row r="85" spans="1:6" ht="14.1" customHeight="1" x14ac:dyDescent="0.2">
      <c r="A85" s="14" t="s">
        <v>30</v>
      </c>
      <c r="B85" s="138" t="s">
        <v>83</v>
      </c>
      <c r="C85" s="138"/>
      <c r="D85" s="138"/>
      <c r="E85" s="18">
        <f>E78</f>
        <v>46.680000000000007</v>
      </c>
      <c r="F85" s="5"/>
    </row>
    <row r="86" spans="1:6" ht="14.1" customHeight="1" x14ac:dyDescent="0.2">
      <c r="A86" s="14" t="s">
        <v>41</v>
      </c>
      <c r="B86" s="138" t="s">
        <v>91</v>
      </c>
      <c r="C86" s="138"/>
      <c r="D86" s="138"/>
      <c r="E86" s="18">
        <f>E81</f>
        <v>0</v>
      </c>
      <c r="F86" s="5"/>
    </row>
    <row r="87" spans="1:6" ht="14.1" customHeight="1" x14ac:dyDescent="0.2">
      <c r="A87" s="14"/>
      <c r="B87" s="139" t="s">
        <v>40</v>
      </c>
      <c r="C87" s="140"/>
      <c r="D87" s="141"/>
      <c r="E87" s="19">
        <f>SUM(E85:E86)</f>
        <v>46.680000000000007</v>
      </c>
      <c r="F87" s="5"/>
    </row>
    <row r="88" spans="1:6" ht="14.1" customHeight="1" x14ac:dyDescent="0.2">
      <c r="A88" s="57"/>
      <c r="B88" s="57"/>
      <c r="C88" s="57"/>
      <c r="D88" s="57"/>
      <c r="E88" s="58"/>
      <c r="F88" s="5"/>
    </row>
    <row r="89" spans="1:6" ht="14.1" customHeight="1" x14ac:dyDescent="0.2">
      <c r="A89" s="135" t="s">
        <v>95</v>
      </c>
      <c r="B89" s="135"/>
      <c r="C89" s="135"/>
      <c r="D89" s="135"/>
      <c r="E89" s="135"/>
      <c r="F89" s="5"/>
    </row>
    <row r="90" spans="1:6" ht="14.1" customHeight="1" x14ac:dyDescent="0.2">
      <c r="A90" s="12">
        <v>5</v>
      </c>
      <c r="B90" s="142" t="s">
        <v>29</v>
      </c>
      <c r="C90" s="143"/>
      <c r="D90" s="144"/>
      <c r="E90" s="13" t="s">
        <v>18</v>
      </c>
      <c r="F90" s="5"/>
    </row>
    <row r="91" spans="1:6" ht="14.1" customHeight="1" x14ac:dyDescent="0.2">
      <c r="A91" s="14" t="s">
        <v>2</v>
      </c>
      <c r="B91" s="192" t="s">
        <v>118</v>
      </c>
      <c r="C91" s="193"/>
      <c r="D91" s="194"/>
      <c r="E91" s="78">
        <v>91.91</v>
      </c>
      <c r="F91" s="5"/>
    </row>
    <row r="92" spans="1:6" ht="14.1" customHeight="1" x14ac:dyDescent="0.2">
      <c r="A92" s="95" t="s">
        <v>4</v>
      </c>
      <c r="B92" s="96" t="s">
        <v>132</v>
      </c>
      <c r="C92" s="97"/>
      <c r="D92" s="98"/>
      <c r="E92" s="78">
        <v>28.27</v>
      </c>
      <c r="F92" s="5"/>
    </row>
    <row r="93" spans="1:6" ht="14.1" customHeight="1" x14ac:dyDescent="0.2">
      <c r="A93" s="95" t="s">
        <v>5</v>
      </c>
      <c r="B93" s="192" t="s">
        <v>131</v>
      </c>
      <c r="C93" s="193"/>
      <c r="D93" s="194"/>
      <c r="E93" s="78">
        <v>87.08</v>
      </c>
      <c r="F93" s="5"/>
    </row>
    <row r="94" spans="1:6" ht="14.1" customHeight="1" x14ac:dyDescent="0.2">
      <c r="A94" s="95" t="s">
        <v>5</v>
      </c>
      <c r="B94" s="192" t="s">
        <v>142</v>
      </c>
      <c r="C94" s="193"/>
      <c r="D94" s="194"/>
      <c r="E94" s="78">
        <v>258.33999999999997</v>
      </c>
      <c r="F94" s="21"/>
    </row>
    <row r="95" spans="1:6" ht="14.1" customHeight="1" x14ac:dyDescent="0.2">
      <c r="A95" s="132" t="s">
        <v>40</v>
      </c>
      <c r="B95" s="133"/>
      <c r="C95" s="133"/>
      <c r="D95" s="134"/>
      <c r="E95" s="42">
        <f>SUM(E91:E94)</f>
        <v>465.59999999999997</v>
      </c>
      <c r="F95" s="5"/>
    </row>
    <row r="96" spans="1:6" ht="14.1" customHeight="1" x14ac:dyDescent="0.2">
      <c r="A96" s="1"/>
      <c r="B96" s="1"/>
      <c r="C96" s="1"/>
      <c r="D96" s="1"/>
      <c r="E96" s="1"/>
      <c r="F96" s="5"/>
    </row>
    <row r="97" spans="1:8" ht="14.1" customHeight="1" x14ac:dyDescent="0.2">
      <c r="A97" s="135" t="s">
        <v>96</v>
      </c>
      <c r="B97" s="135"/>
      <c r="C97" s="135"/>
      <c r="D97" s="135"/>
      <c r="E97" s="135"/>
      <c r="F97" s="5"/>
    </row>
    <row r="98" spans="1:8" ht="14.1" customHeight="1" x14ac:dyDescent="0.2">
      <c r="A98" s="24">
        <v>6</v>
      </c>
      <c r="B98" s="136" t="s">
        <v>44</v>
      </c>
      <c r="C98" s="136"/>
      <c r="D98" s="16" t="s">
        <v>17</v>
      </c>
      <c r="E98" s="12" t="s">
        <v>31</v>
      </c>
      <c r="F98" s="5"/>
    </row>
    <row r="99" spans="1:8" ht="14.1" customHeight="1" x14ac:dyDescent="0.2">
      <c r="A99" s="10" t="s">
        <v>2</v>
      </c>
      <c r="B99" s="127" t="s">
        <v>45</v>
      </c>
      <c r="C99" s="127"/>
      <c r="D99" s="23">
        <v>0.05</v>
      </c>
      <c r="E99" s="19">
        <f>SUM(E29,E59,E68,E87,E95)*D99</f>
        <v>302.12492800000001</v>
      </c>
      <c r="F99" s="26"/>
    </row>
    <row r="100" spans="1:8" ht="14.1" customHeight="1" x14ac:dyDescent="0.2">
      <c r="A100" s="10" t="s">
        <v>4</v>
      </c>
      <c r="B100" s="127" t="s">
        <v>47</v>
      </c>
      <c r="C100" s="127"/>
      <c r="D100" s="23">
        <v>0.1</v>
      </c>
      <c r="E100" s="19">
        <f>(E114+E99)*D100</f>
        <v>634.46234880000009</v>
      </c>
      <c r="F100" s="26"/>
    </row>
    <row r="101" spans="1:8" ht="14.1" customHeight="1" x14ac:dyDescent="0.2">
      <c r="A101" s="137" t="s">
        <v>5</v>
      </c>
      <c r="B101" s="127" t="s">
        <v>46</v>
      </c>
      <c r="C101" s="127"/>
      <c r="D101" s="25">
        <f>SUM(D102:D104)</f>
        <v>8.6499999999999994E-2</v>
      </c>
      <c r="E101" s="19">
        <v>0</v>
      </c>
      <c r="F101" s="11"/>
    </row>
    <row r="102" spans="1:8" ht="14.1" customHeight="1" x14ac:dyDescent="0.2">
      <c r="A102" s="137"/>
      <c r="B102" s="138" t="s">
        <v>97</v>
      </c>
      <c r="C102" s="138"/>
      <c r="D102" s="17">
        <v>6.4999999999999997E-3</v>
      </c>
      <c r="E102" s="18">
        <f>SUM(E29,E59,E68,E87,E95,E99,E100)/(1-D101)*D102</f>
        <v>49.659614602298845</v>
      </c>
      <c r="F102" s="11"/>
    </row>
    <row r="103" spans="1:8" ht="14.1" customHeight="1" x14ac:dyDescent="0.2">
      <c r="A103" s="137"/>
      <c r="B103" s="138" t="s">
        <v>98</v>
      </c>
      <c r="C103" s="138"/>
      <c r="D103" s="17">
        <v>0.03</v>
      </c>
      <c r="E103" s="18">
        <f>SUM(E29,E59,E68,E87,E95,E99,E100)/(1-D101)*D103</f>
        <v>229.19822124137929</v>
      </c>
      <c r="F103" s="11"/>
    </row>
    <row r="104" spans="1:8" ht="14.1" customHeight="1" x14ac:dyDescent="0.2">
      <c r="A104" s="137"/>
      <c r="B104" s="138" t="s">
        <v>99</v>
      </c>
      <c r="C104" s="138"/>
      <c r="D104" s="27">
        <v>0.05</v>
      </c>
      <c r="E104" s="18">
        <f>SUM(E29,E59,E68,E87,E95,E99,E100)/(1-D101)*D104</f>
        <v>381.99703540229888</v>
      </c>
      <c r="F104" s="11"/>
    </row>
    <row r="105" spans="1:8" ht="14.1" customHeight="1" x14ac:dyDescent="0.2">
      <c r="A105" s="1"/>
      <c r="B105" s="1"/>
      <c r="C105" s="1"/>
      <c r="D105" s="1"/>
      <c r="E105" s="1"/>
      <c r="F105" s="26"/>
      <c r="G105" s="51"/>
      <c r="H105" s="53"/>
    </row>
    <row r="106" spans="1:8" ht="14.1" customHeight="1" x14ac:dyDescent="0.2">
      <c r="A106" s="129" t="s">
        <v>40</v>
      </c>
      <c r="B106" s="129"/>
      <c r="C106" s="129"/>
      <c r="D106" s="44">
        <f>D99+D101+D100</f>
        <v>0.23650000000000002</v>
      </c>
      <c r="E106" s="40">
        <f>ROUNDUP(SUM(E99:E104),2)</f>
        <v>1597.45</v>
      </c>
      <c r="F106" s="5"/>
    </row>
    <row r="107" spans="1:8" ht="14.1" customHeight="1" x14ac:dyDescent="0.2">
      <c r="A107" s="131" t="s">
        <v>57</v>
      </c>
      <c r="B107" s="131"/>
      <c r="C107" s="131"/>
      <c r="D107" s="131"/>
      <c r="E107" s="131"/>
      <c r="F107" s="5"/>
    </row>
    <row r="108" spans="1:8" ht="14.1" customHeight="1" x14ac:dyDescent="0.2">
      <c r="A108" s="12"/>
      <c r="B108" s="129" t="s">
        <v>48</v>
      </c>
      <c r="C108" s="129"/>
      <c r="D108" s="129"/>
      <c r="E108" s="12" t="s">
        <v>31</v>
      </c>
      <c r="F108" s="5"/>
    </row>
    <row r="109" spans="1:8" ht="14.1" customHeight="1" x14ac:dyDescent="0.2">
      <c r="A109" s="10" t="s">
        <v>2</v>
      </c>
      <c r="B109" s="127" t="s">
        <v>49</v>
      </c>
      <c r="C109" s="127"/>
      <c r="D109" s="127"/>
      <c r="E109" s="18">
        <f>E29</f>
        <v>2915.86</v>
      </c>
      <c r="F109" s="5"/>
      <c r="G109" s="51"/>
    </row>
    <row r="110" spans="1:8" ht="14.1" customHeight="1" x14ac:dyDescent="0.2">
      <c r="A110" s="10" t="s">
        <v>4</v>
      </c>
      <c r="B110" s="127" t="s">
        <v>103</v>
      </c>
      <c r="C110" s="127"/>
      <c r="D110" s="127"/>
      <c r="E110" s="18">
        <f>E59</f>
        <v>2425.71</v>
      </c>
      <c r="F110" s="5"/>
    </row>
    <row r="111" spans="1:8" ht="14.1" customHeight="1" x14ac:dyDescent="0.2">
      <c r="A111" s="10" t="s">
        <v>5</v>
      </c>
      <c r="B111" s="127" t="s">
        <v>100</v>
      </c>
      <c r="C111" s="127"/>
      <c r="D111" s="127"/>
      <c r="E111" s="18">
        <f>E68</f>
        <v>188.64856</v>
      </c>
      <c r="F111" s="5"/>
    </row>
    <row r="112" spans="1:8" ht="14.1" customHeight="1" x14ac:dyDescent="0.2">
      <c r="A112" s="10" t="s">
        <v>7</v>
      </c>
      <c r="B112" s="127" t="s">
        <v>101</v>
      </c>
      <c r="C112" s="127"/>
      <c r="D112" s="127"/>
      <c r="E112" s="18">
        <f>E87</f>
        <v>46.680000000000007</v>
      </c>
      <c r="F112" s="5"/>
    </row>
    <row r="113" spans="1:10" ht="14.1" customHeight="1" x14ac:dyDescent="0.2">
      <c r="A113" s="10" t="s">
        <v>23</v>
      </c>
      <c r="B113" s="127" t="s">
        <v>102</v>
      </c>
      <c r="C113" s="127"/>
      <c r="D113" s="127"/>
      <c r="E113" s="18">
        <f>E95</f>
        <v>465.59999999999997</v>
      </c>
      <c r="F113" s="5"/>
    </row>
    <row r="114" spans="1:10" ht="14.1" customHeight="1" x14ac:dyDescent="0.2">
      <c r="A114" s="128" t="s">
        <v>50</v>
      </c>
      <c r="B114" s="128"/>
      <c r="C114" s="128"/>
      <c r="D114" s="128"/>
      <c r="E114" s="19">
        <f>SUM(E109:E113)</f>
        <v>6042.49856</v>
      </c>
      <c r="F114" s="5"/>
    </row>
    <row r="115" spans="1:10" ht="14.1" customHeight="1" x14ac:dyDescent="0.2">
      <c r="A115" s="10" t="s">
        <v>24</v>
      </c>
      <c r="B115" s="127" t="s">
        <v>104</v>
      </c>
      <c r="C115" s="127"/>
      <c r="D115" s="127"/>
      <c r="E115" s="19">
        <f>E106</f>
        <v>1597.45</v>
      </c>
      <c r="F115" s="5"/>
    </row>
    <row r="116" spans="1:10" ht="14.1" customHeight="1" x14ac:dyDescent="0.2">
      <c r="A116" s="129" t="s">
        <v>51</v>
      </c>
      <c r="B116" s="129"/>
      <c r="C116" s="129"/>
      <c r="D116" s="129"/>
      <c r="E116" s="40">
        <f>ROUNDUP((E114+E99+E100)/(1-D101),2)</f>
        <v>7639.95</v>
      </c>
      <c r="F116" s="28"/>
      <c r="G116" s="51"/>
      <c r="H116" s="51"/>
    </row>
    <row r="117" spans="1:10" ht="14.1" customHeight="1" x14ac:dyDescent="0.2">
      <c r="A117" s="130" t="s">
        <v>140</v>
      </c>
      <c r="B117" s="130"/>
      <c r="C117" s="130"/>
      <c r="D117" s="130"/>
      <c r="E117" s="45">
        <f>E116</f>
        <v>7639.95</v>
      </c>
      <c r="F117" s="5"/>
      <c r="H117" s="51"/>
    </row>
    <row r="118" spans="1:10" ht="14.1" customHeight="1" x14ac:dyDescent="0.2">
      <c r="C118" s="46"/>
      <c r="D118" s="47"/>
      <c r="E118" s="48"/>
      <c r="F118" s="49"/>
      <c r="J118" s="51"/>
    </row>
    <row r="119" spans="1:10" ht="14.1" customHeight="1" x14ac:dyDescent="0.2">
      <c r="C119" s="46"/>
      <c r="D119" s="47"/>
      <c r="E119" s="48"/>
      <c r="F119" s="49"/>
    </row>
    <row r="120" spans="1:10" ht="14.1" customHeight="1" x14ac:dyDescent="0.2">
      <c r="C120" s="46"/>
      <c r="D120" s="47"/>
      <c r="E120" s="48"/>
      <c r="F120" s="49"/>
    </row>
    <row r="121" spans="1:10" ht="14.1" customHeight="1" x14ac:dyDescent="0.2">
      <c r="C121" s="46"/>
      <c r="D121" s="47"/>
      <c r="E121" s="48"/>
      <c r="F121" s="49"/>
    </row>
    <row r="122" spans="1:10" ht="14.1" customHeight="1" x14ac:dyDescent="0.2">
      <c r="C122" s="46"/>
      <c r="D122" s="47"/>
      <c r="E122" s="48"/>
      <c r="F122" s="49"/>
    </row>
    <row r="123" spans="1:10" ht="14.1" customHeight="1" x14ac:dyDescent="0.2">
      <c r="C123" s="46"/>
      <c r="D123" s="47"/>
      <c r="E123" s="48"/>
      <c r="F123" s="49"/>
    </row>
    <row r="124" spans="1:10" ht="14.1" customHeight="1" x14ac:dyDescent="0.2">
      <c r="C124" s="46"/>
      <c r="D124" s="47"/>
      <c r="E124" s="48"/>
      <c r="F124" s="49"/>
    </row>
    <row r="125" spans="1:10" ht="14.1" customHeight="1" x14ac:dyDescent="0.2">
      <c r="C125" s="46"/>
      <c r="D125" s="47"/>
      <c r="E125" s="48"/>
      <c r="F125" s="49"/>
    </row>
    <row r="126" spans="1:10" ht="14.1" customHeight="1" x14ac:dyDescent="0.2">
      <c r="C126" s="46"/>
      <c r="D126" s="47"/>
      <c r="E126" s="48"/>
      <c r="F126" s="49"/>
    </row>
    <row r="127" spans="1:10" ht="14.1" customHeight="1" x14ac:dyDescent="0.2">
      <c r="C127" s="46"/>
      <c r="D127" s="47"/>
      <c r="E127" s="48"/>
      <c r="F127" s="49"/>
    </row>
    <row r="128" spans="1:10" ht="14.1" customHeight="1" x14ac:dyDescent="0.2">
      <c r="C128" s="46"/>
      <c r="D128" s="47"/>
      <c r="E128" s="48"/>
      <c r="F128" s="49"/>
    </row>
    <row r="129" spans="3:6" ht="14.1" customHeight="1" x14ac:dyDescent="0.2">
      <c r="C129" s="46"/>
      <c r="D129" s="47"/>
      <c r="E129" s="48"/>
      <c r="F129" s="49"/>
    </row>
    <row r="130" spans="3:6" ht="14.1" customHeight="1" x14ac:dyDescent="0.2">
      <c r="C130" s="46"/>
      <c r="D130" s="47"/>
      <c r="E130" s="48"/>
      <c r="F130" s="49"/>
    </row>
    <row r="131" spans="3:6" ht="14.1" customHeight="1" x14ac:dyDescent="0.2">
      <c r="C131" s="46"/>
      <c r="D131" s="47"/>
      <c r="E131" s="48"/>
      <c r="F131" s="49"/>
    </row>
    <row r="132" spans="3:6" ht="14.1" customHeight="1" x14ac:dyDescent="0.2">
      <c r="C132" s="46"/>
      <c r="D132" s="47"/>
      <c r="E132" s="48"/>
      <c r="F132" s="49"/>
    </row>
    <row r="133" spans="3:6" ht="14.1" customHeight="1" x14ac:dyDescent="0.2">
      <c r="C133" s="46"/>
      <c r="D133" s="47"/>
      <c r="E133" s="48"/>
      <c r="F133" s="49"/>
    </row>
    <row r="134" spans="3:6" ht="14.1" customHeight="1" x14ac:dyDescent="0.2">
      <c r="C134" s="46"/>
      <c r="D134" s="47"/>
      <c r="E134" s="48"/>
      <c r="F134" s="49"/>
    </row>
    <row r="135" spans="3:6" ht="14.1" customHeight="1" x14ac:dyDescent="0.2">
      <c r="C135" s="46"/>
      <c r="D135" s="47"/>
      <c r="E135" s="48"/>
      <c r="F135" s="49"/>
    </row>
    <row r="136" spans="3:6" ht="14.1" customHeight="1" x14ac:dyDescent="0.2">
      <c r="C136" s="46"/>
      <c r="D136" s="47"/>
      <c r="E136" s="48"/>
      <c r="F136" s="49"/>
    </row>
    <row r="137" spans="3:6" ht="14.1" customHeight="1" x14ac:dyDescent="0.2">
      <c r="C137" s="46"/>
      <c r="D137" s="47"/>
      <c r="E137" s="48"/>
      <c r="F137" s="49"/>
    </row>
    <row r="138" spans="3:6" ht="14.1" customHeight="1" x14ac:dyDescent="0.2">
      <c r="C138" s="46"/>
      <c r="D138" s="47"/>
      <c r="E138" s="48"/>
      <c r="F138" s="49"/>
    </row>
    <row r="139" spans="3:6" ht="14.1" customHeight="1" x14ac:dyDescent="0.2">
      <c r="C139" s="46"/>
      <c r="D139" s="47"/>
      <c r="E139" s="48"/>
      <c r="F139" s="49"/>
    </row>
    <row r="140" spans="3:6" ht="14.1" customHeight="1" x14ac:dyDescent="0.2">
      <c r="C140" s="46"/>
      <c r="D140" s="47"/>
      <c r="E140" s="48"/>
      <c r="F140" s="49"/>
    </row>
    <row r="141" spans="3:6" ht="14.1" customHeight="1" x14ac:dyDescent="0.2">
      <c r="C141" s="46"/>
      <c r="D141" s="47"/>
      <c r="E141" s="48"/>
      <c r="F141" s="49"/>
    </row>
    <row r="142" spans="3:6" ht="14.1" customHeight="1" x14ac:dyDescent="0.2">
      <c r="C142" s="46"/>
      <c r="D142" s="47"/>
      <c r="E142" s="48"/>
      <c r="F142" s="49"/>
    </row>
    <row r="143" spans="3:6" ht="14.1" customHeight="1" x14ac:dyDescent="0.2">
      <c r="C143" s="46"/>
      <c r="D143" s="47"/>
      <c r="E143" s="48"/>
      <c r="F143" s="49"/>
    </row>
    <row r="144" spans="3:6" ht="14.1" customHeight="1" x14ac:dyDescent="0.2">
      <c r="C144" s="46"/>
      <c r="D144" s="47"/>
      <c r="E144" s="48"/>
      <c r="F144" s="49"/>
    </row>
    <row r="145" spans="3:6" ht="14.1" customHeight="1" x14ac:dyDescent="0.2">
      <c r="C145" s="46"/>
      <c r="D145" s="47"/>
      <c r="E145" s="48"/>
      <c r="F145" s="49"/>
    </row>
    <row r="146" spans="3:6" ht="14.1" customHeight="1" x14ac:dyDescent="0.2">
      <c r="C146" s="46"/>
      <c r="D146" s="47"/>
      <c r="E146" s="48"/>
      <c r="F146" s="49"/>
    </row>
    <row r="147" spans="3:6" ht="14.1" customHeight="1" x14ac:dyDescent="0.2">
      <c r="C147" s="46"/>
      <c r="D147" s="47"/>
      <c r="E147" s="48"/>
      <c r="F147" s="49"/>
    </row>
    <row r="148" spans="3:6" ht="14.1" customHeight="1" x14ac:dyDescent="0.2">
      <c r="C148" s="46"/>
      <c r="D148" s="47"/>
      <c r="E148" s="48"/>
      <c r="F148" s="49"/>
    </row>
    <row r="149" spans="3:6" ht="14.1" customHeight="1" x14ac:dyDescent="0.2">
      <c r="C149" s="46"/>
      <c r="D149" s="47"/>
      <c r="E149" s="48"/>
      <c r="F149" s="49"/>
    </row>
    <row r="150" spans="3:6" ht="14.1" customHeight="1" x14ac:dyDescent="0.2">
      <c r="C150" s="46"/>
      <c r="D150" s="47"/>
      <c r="E150" s="48"/>
      <c r="F150" s="49"/>
    </row>
    <row r="151" spans="3:6" ht="14.1" customHeight="1" x14ac:dyDescent="0.2">
      <c r="C151" s="46"/>
      <c r="D151" s="47"/>
      <c r="E151" s="48"/>
      <c r="F151" s="49"/>
    </row>
    <row r="152" spans="3:6" ht="14.1" customHeight="1" x14ac:dyDescent="0.2">
      <c r="C152" s="46"/>
      <c r="D152" s="47"/>
      <c r="E152" s="48"/>
      <c r="F152" s="49"/>
    </row>
    <row r="153" spans="3:6" ht="14.1" customHeight="1" x14ac:dyDescent="0.2">
      <c r="C153" s="46"/>
      <c r="D153" s="47"/>
      <c r="E153" s="48"/>
      <c r="F153" s="49"/>
    </row>
    <row r="154" spans="3:6" ht="14.1" customHeight="1" x14ac:dyDescent="0.2">
      <c r="C154" s="46"/>
      <c r="D154" s="47"/>
      <c r="E154" s="48"/>
      <c r="F154" s="49"/>
    </row>
    <row r="155" spans="3:6" ht="14.1" customHeight="1" x14ac:dyDescent="0.2">
      <c r="C155" s="46"/>
      <c r="D155" s="47"/>
      <c r="E155" s="48"/>
      <c r="F155" s="49"/>
    </row>
    <row r="156" spans="3:6" ht="14.1" customHeight="1" x14ac:dyDescent="0.2">
      <c r="C156" s="46"/>
      <c r="D156" s="47"/>
      <c r="E156" s="48"/>
      <c r="F156" s="49"/>
    </row>
    <row r="157" spans="3:6" ht="14.1" customHeight="1" x14ac:dyDescent="0.2">
      <c r="C157" s="46"/>
      <c r="D157" s="47"/>
      <c r="E157" s="48"/>
      <c r="F157" s="49"/>
    </row>
    <row r="158" spans="3:6" ht="14.1" customHeight="1" x14ac:dyDescent="0.2">
      <c r="C158" s="46"/>
      <c r="D158" s="47"/>
      <c r="E158" s="48"/>
      <c r="F158" s="49"/>
    </row>
    <row r="159" spans="3:6" ht="14.1" customHeight="1" x14ac:dyDescent="0.2">
      <c r="C159" s="46"/>
      <c r="D159" s="47"/>
      <c r="E159" s="48"/>
      <c r="F159" s="49"/>
    </row>
    <row r="160" spans="3:6" ht="14.1" customHeight="1" x14ac:dyDescent="0.2">
      <c r="C160" s="46"/>
      <c r="D160" s="47"/>
      <c r="E160" s="48"/>
      <c r="F160" s="49"/>
    </row>
    <row r="161" spans="3:6" ht="14.1" customHeight="1" x14ac:dyDescent="0.2">
      <c r="C161" s="46"/>
      <c r="D161" s="47"/>
      <c r="E161" s="48"/>
      <c r="F161" s="49"/>
    </row>
    <row r="162" spans="3:6" ht="14.1" customHeight="1" x14ac:dyDescent="0.2">
      <c r="C162" s="46"/>
      <c r="D162" s="47"/>
      <c r="E162" s="48"/>
      <c r="F162" s="49"/>
    </row>
    <row r="163" spans="3:6" ht="14.1" customHeight="1" x14ac:dyDescent="0.2">
      <c r="C163" s="46"/>
      <c r="D163" s="47"/>
      <c r="E163" s="48"/>
      <c r="F163" s="49"/>
    </row>
    <row r="164" spans="3:6" ht="14.1" customHeight="1" x14ac:dyDescent="0.2">
      <c r="C164" s="46"/>
      <c r="D164" s="47"/>
      <c r="E164" s="48"/>
      <c r="F164" s="49"/>
    </row>
    <row r="165" spans="3:6" ht="14.1" customHeight="1" x14ac:dyDescent="0.2">
      <c r="C165" s="46"/>
      <c r="D165" s="47"/>
      <c r="E165" s="48"/>
      <c r="F165" s="49"/>
    </row>
    <row r="166" spans="3:6" ht="14.1" customHeight="1" x14ac:dyDescent="0.2">
      <c r="C166" s="46"/>
      <c r="D166" s="47"/>
      <c r="E166" s="48"/>
      <c r="F166" s="49"/>
    </row>
    <row r="167" spans="3:6" ht="14.1" customHeight="1" x14ac:dyDescent="0.2">
      <c r="C167" s="46"/>
      <c r="D167" s="47"/>
      <c r="E167" s="48"/>
      <c r="F167" s="49"/>
    </row>
    <row r="168" spans="3:6" ht="14.1" customHeight="1" x14ac:dyDescent="0.2">
      <c r="C168" s="46"/>
      <c r="D168" s="47"/>
      <c r="E168" s="48"/>
      <c r="F168" s="49"/>
    </row>
    <row r="169" spans="3:6" ht="14.1" customHeight="1" x14ac:dyDescent="0.2">
      <c r="C169" s="46"/>
      <c r="D169" s="47"/>
      <c r="E169" s="48"/>
      <c r="F169" s="49"/>
    </row>
    <row r="170" spans="3:6" ht="14.1" customHeight="1" x14ac:dyDescent="0.2">
      <c r="C170" s="46"/>
      <c r="D170" s="47"/>
      <c r="E170" s="48"/>
      <c r="F170" s="49"/>
    </row>
    <row r="171" spans="3:6" ht="14.1" customHeight="1" x14ac:dyDescent="0.2">
      <c r="C171" s="46"/>
      <c r="D171" s="47"/>
      <c r="E171" s="48"/>
      <c r="F171" s="49"/>
    </row>
    <row r="172" spans="3:6" ht="14.1" customHeight="1" x14ac:dyDescent="0.2">
      <c r="C172" s="46"/>
      <c r="D172" s="47"/>
      <c r="E172" s="48"/>
      <c r="F172" s="49"/>
    </row>
    <row r="173" spans="3:6" ht="14.1" customHeight="1" x14ac:dyDescent="0.2">
      <c r="C173" s="46"/>
      <c r="D173" s="47"/>
      <c r="E173" s="48"/>
      <c r="F173" s="49"/>
    </row>
    <row r="174" spans="3:6" ht="14.1" customHeight="1" x14ac:dyDescent="0.2">
      <c r="C174" s="46"/>
      <c r="D174" s="47"/>
      <c r="E174" s="48"/>
      <c r="F174" s="49"/>
    </row>
    <row r="175" spans="3:6" ht="14.1" customHeight="1" x14ac:dyDescent="0.2">
      <c r="C175" s="46"/>
      <c r="D175" s="47"/>
      <c r="E175" s="48"/>
      <c r="F175" s="49"/>
    </row>
    <row r="176" spans="3:6" ht="14.1" customHeight="1" x14ac:dyDescent="0.2">
      <c r="C176" s="46"/>
      <c r="D176" s="47"/>
      <c r="E176" s="48"/>
      <c r="F176" s="49"/>
    </row>
    <row r="177" spans="3:6" ht="14.1" customHeight="1" x14ac:dyDescent="0.2">
      <c r="C177" s="46"/>
      <c r="D177" s="47"/>
      <c r="E177" s="48"/>
      <c r="F177" s="49"/>
    </row>
    <row r="178" spans="3:6" ht="14.1" customHeight="1" x14ac:dyDescent="0.2">
      <c r="C178" s="46"/>
      <c r="D178" s="47"/>
      <c r="E178" s="48"/>
      <c r="F178" s="49"/>
    </row>
    <row r="179" spans="3:6" ht="14.1" customHeight="1" x14ac:dyDescent="0.2">
      <c r="C179" s="46"/>
      <c r="D179" s="47"/>
      <c r="E179" s="48"/>
      <c r="F179" s="49"/>
    </row>
    <row r="180" spans="3:6" ht="14.1" customHeight="1" x14ac:dyDescent="0.2">
      <c r="C180" s="46"/>
      <c r="D180" s="47"/>
      <c r="E180" s="48"/>
      <c r="F180" s="49"/>
    </row>
    <row r="181" spans="3:6" ht="14.1" customHeight="1" x14ac:dyDescent="0.2">
      <c r="C181" s="46"/>
      <c r="D181" s="47"/>
      <c r="E181" s="48"/>
      <c r="F181" s="49"/>
    </row>
    <row r="182" spans="3:6" ht="14.1" customHeight="1" x14ac:dyDescent="0.2">
      <c r="C182" s="46"/>
      <c r="D182" s="47"/>
      <c r="E182" s="48"/>
      <c r="F182" s="49"/>
    </row>
    <row r="183" spans="3:6" ht="14.1" customHeight="1" x14ac:dyDescent="0.2">
      <c r="C183" s="46"/>
      <c r="D183" s="47"/>
      <c r="E183" s="48"/>
      <c r="F183" s="49"/>
    </row>
    <row r="184" spans="3:6" ht="14.1" customHeight="1" x14ac:dyDescent="0.2">
      <c r="C184" s="46"/>
      <c r="D184" s="47"/>
      <c r="E184" s="48"/>
      <c r="F184" s="49"/>
    </row>
    <row r="185" spans="3:6" ht="14.1" customHeight="1" x14ac:dyDescent="0.2">
      <c r="C185" s="46"/>
      <c r="D185" s="47"/>
      <c r="E185" s="48"/>
      <c r="F185" s="49"/>
    </row>
    <row r="186" spans="3:6" ht="14.1" customHeight="1" x14ac:dyDescent="0.2">
      <c r="C186" s="46"/>
      <c r="D186" s="47"/>
      <c r="E186" s="48"/>
      <c r="F186" s="49"/>
    </row>
    <row r="187" spans="3:6" ht="14.1" customHeight="1" x14ac:dyDescent="0.2">
      <c r="C187" s="46"/>
      <c r="D187" s="47"/>
      <c r="E187" s="48"/>
      <c r="F187" s="49"/>
    </row>
    <row r="188" spans="3:6" ht="14.1" customHeight="1" x14ac:dyDescent="0.2">
      <c r="C188" s="46"/>
      <c r="D188" s="47"/>
      <c r="E188" s="48"/>
      <c r="F188" s="49"/>
    </row>
    <row r="189" spans="3:6" ht="14.1" customHeight="1" x14ac:dyDescent="0.2">
      <c r="C189" s="46"/>
      <c r="D189" s="47"/>
      <c r="E189" s="48"/>
      <c r="F189" s="49"/>
    </row>
    <row r="190" spans="3:6" ht="14.1" customHeight="1" x14ac:dyDescent="0.2">
      <c r="C190" s="46"/>
      <c r="D190" s="47"/>
      <c r="E190" s="48"/>
      <c r="F190" s="49"/>
    </row>
    <row r="191" spans="3:6" ht="14.1" customHeight="1" x14ac:dyDescent="0.2">
      <c r="C191" s="46"/>
      <c r="D191" s="47"/>
      <c r="E191" s="48"/>
      <c r="F191" s="49"/>
    </row>
    <row r="192" spans="3:6" ht="14.1" customHeight="1" x14ac:dyDescent="0.2">
      <c r="C192" s="46"/>
      <c r="D192" s="47"/>
      <c r="E192" s="48"/>
      <c r="F192" s="49"/>
    </row>
    <row r="193" spans="3:6" ht="14.1" customHeight="1" x14ac:dyDescent="0.2">
      <c r="C193" s="46"/>
      <c r="D193" s="47"/>
      <c r="E193" s="48"/>
      <c r="F193" s="49"/>
    </row>
    <row r="194" spans="3:6" ht="14.1" customHeight="1" x14ac:dyDescent="0.2">
      <c r="C194" s="46"/>
      <c r="D194" s="47"/>
      <c r="E194" s="48"/>
      <c r="F194" s="49"/>
    </row>
    <row r="195" spans="3:6" ht="14.1" customHeight="1" x14ac:dyDescent="0.2">
      <c r="C195" s="46"/>
      <c r="D195" s="47"/>
      <c r="E195" s="48"/>
      <c r="F195" s="49"/>
    </row>
    <row r="196" spans="3:6" ht="14.1" customHeight="1" x14ac:dyDescent="0.2">
      <c r="C196" s="46"/>
      <c r="D196" s="47"/>
      <c r="E196" s="48"/>
      <c r="F196" s="49"/>
    </row>
    <row r="197" spans="3:6" ht="14.1" customHeight="1" x14ac:dyDescent="0.2">
      <c r="C197" s="46"/>
      <c r="D197" s="47"/>
      <c r="E197" s="48"/>
      <c r="F197" s="49"/>
    </row>
    <row r="198" spans="3:6" ht="14.1" customHeight="1" x14ac:dyDescent="0.2">
      <c r="C198" s="46"/>
      <c r="D198" s="47"/>
      <c r="E198" s="48"/>
      <c r="F198" s="49"/>
    </row>
    <row r="199" spans="3:6" ht="14.1" customHeight="1" x14ac:dyDescent="0.2">
      <c r="C199" s="46"/>
      <c r="D199" s="47"/>
      <c r="E199" s="48"/>
      <c r="F199" s="49"/>
    </row>
    <row r="200" spans="3:6" ht="14.1" customHeight="1" x14ac:dyDescent="0.2">
      <c r="C200" s="46"/>
      <c r="D200" s="47"/>
      <c r="E200" s="48"/>
      <c r="F200" s="49"/>
    </row>
    <row r="201" spans="3:6" ht="14.1" customHeight="1" x14ac:dyDescent="0.2">
      <c r="C201" s="46"/>
      <c r="D201" s="47"/>
      <c r="E201" s="48"/>
      <c r="F201" s="49"/>
    </row>
    <row r="202" spans="3:6" ht="14.1" customHeight="1" x14ac:dyDescent="0.2">
      <c r="C202" s="46"/>
      <c r="D202" s="47"/>
      <c r="E202" s="48"/>
      <c r="F202" s="49"/>
    </row>
    <row r="203" spans="3:6" ht="14.1" customHeight="1" x14ac:dyDescent="0.2">
      <c r="C203" s="46"/>
      <c r="D203" s="47"/>
      <c r="E203" s="48"/>
      <c r="F203" s="49"/>
    </row>
    <row r="204" spans="3:6" ht="14.1" customHeight="1" x14ac:dyDescent="0.2">
      <c r="C204" s="46"/>
      <c r="D204" s="47"/>
      <c r="E204" s="48"/>
      <c r="F204" s="49"/>
    </row>
    <row r="205" spans="3:6" ht="14.1" customHeight="1" x14ac:dyDescent="0.2">
      <c r="C205" s="46"/>
      <c r="D205" s="47"/>
      <c r="E205" s="48"/>
      <c r="F205" s="49"/>
    </row>
    <row r="206" spans="3:6" ht="14.1" customHeight="1" x14ac:dyDescent="0.2">
      <c r="C206" s="46"/>
      <c r="D206" s="47"/>
      <c r="E206" s="48"/>
      <c r="F206" s="49"/>
    </row>
    <row r="207" spans="3:6" ht="14.1" customHeight="1" x14ac:dyDescent="0.2">
      <c r="C207" s="46"/>
      <c r="D207" s="47"/>
      <c r="E207" s="48"/>
      <c r="F207" s="49"/>
    </row>
    <row r="208" spans="3:6" ht="14.1" customHeight="1" x14ac:dyDescent="0.2">
      <c r="C208" s="46"/>
      <c r="D208" s="47"/>
      <c r="E208" s="48"/>
      <c r="F208" s="49"/>
    </row>
    <row r="209" spans="3:6" ht="14.1" customHeight="1" x14ac:dyDescent="0.2">
      <c r="C209" s="46"/>
      <c r="D209" s="47"/>
      <c r="E209" s="48"/>
      <c r="F209" s="49"/>
    </row>
    <row r="210" spans="3:6" ht="14.1" customHeight="1" x14ac:dyDescent="0.2">
      <c r="C210" s="46"/>
      <c r="D210" s="47"/>
      <c r="E210" s="48"/>
      <c r="F210" s="49"/>
    </row>
    <row r="211" spans="3:6" ht="14.1" customHeight="1" x14ac:dyDescent="0.2">
      <c r="C211" s="46"/>
      <c r="D211" s="47"/>
      <c r="E211" s="48"/>
      <c r="F211" s="49"/>
    </row>
    <row r="212" spans="3:6" ht="14.1" customHeight="1" x14ac:dyDescent="0.2">
      <c r="C212" s="46"/>
      <c r="D212" s="47"/>
      <c r="E212" s="48"/>
      <c r="F212" s="49"/>
    </row>
    <row r="213" spans="3:6" ht="14.1" customHeight="1" x14ac:dyDescent="0.2">
      <c r="C213" s="46"/>
      <c r="D213" s="47"/>
      <c r="E213" s="48"/>
      <c r="F213" s="49"/>
    </row>
    <row r="214" spans="3:6" ht="14.1" customHeight="1" x14ac:dyDescent="0.2">
      <c r="C214" s="46"/>
      <c r="D214" s="47"/>
      <c r="E214" s="48"/>
      <c r="F214" s="49"/>
    </row>
    <row r="215" spans="3:6" ht="14.1" customHeight="1" x14ac:dyDescent="0.2">
      <c r="C215" s="46"/>
      <c r="D215" s="47"/>
      <c r="E215" s="48"/>
      <c r="F215" s="49"/>
    </row>
    <row r="216" spans="3:6" ht="14.1" customHeight="1" x14ac:dyDescent="0.2">
      <c r="C216" s="46"/>
      <c r="D216" s="47"/>
      <c r="E216" s="48"/>
      <c r="F216" s="49"/>
    </row>
    <row r="217" spans="3:6" ht="14.1" customHeight="1" x14ac:dyDescent="0.2">
      <c r="C217" s="46"/>
      <c r="D217" s="47"/>
      <c r="E217" s="48"/>
      <c r="F217" s="49"/>
    </row>
    <row r="218" spans="3:6" ht="14.1" customHeight="1" x14ac:dyDescent="0.2">
      <c r="C218" s="46"/>
      <c r="D218" s="47"/>
      <c r="E218" s="48"/>
      <c r="F218" s="49"/>
    </row>
    <row r="219" spans="3:6" ht="14.1" customHeight="1" x14ac:dyDescent="0.2">
      <c r="C219" s="46"/>
      <c r="D219" s="47"/>
      <c r="E219" s="48"/>
      <c r="F219" s="49"/>
    </row>
    <row r="220" spans="3:6" ht="14.1" customHeight="1" x14ac:dyDescent="0.2">
      <c r="C220" s="46"/>
      <c r="D220" s="47"/>
      <c r="E220" s="48"/>
      <c r="F220" s="49"/>
    </row>
    <row r="221" spans="3:6" ht="14.1" customHeight="1" x14ac:dyDescent="0.2">
      <c r="C221" s="46"/>
      <c r="D221" s="47"/>
      <c r="E221" s="48"/>
      <c r="F221" s="49"/>
    </row>
    <row r="222" spans="3:6" ht="14.1" customHeight="1" x14ac:dyDescent="0.2">
      <c r="C222" s="46"/>
      <c r="D222" s="47"/>
      <c r="E222" s="48"/>
      <c r="F222" s="49"/>
    </row>
    <row r="223" spans="3:6" ht="14.1" customHeight="1" x14ac:dyDescent="0.2">
      <c r="C223" s="46"/>
      <c r="D223" s="47"/>
      <c r="E223" s="48"/>
      <c r="F223" s="49"/>
    </row>
    <row r="224" spans="3:6" ht="14.1" customHeight="1" x14ac:dyDescent="0.2">
      <c r="C224" s="46"/>
      <c r="D224" s="47"/>
      <c r="E224" s="48"/>
      <c r="F224" s="49"/>
    </row>
    <row r="225" spans="3:6" ht="14.1" customHeight="1" x14ac:dyDescent="0.2">
      <c r="C225" s="46"/>
      <c r="D225" s="47"/>
      <c r="E225" s="48"/>
      <c r="F225" s="49"/>
    </row>
    <row r="226" spans="3:6" ht="14.1" customHeight="1" x14ac:dyDescent="0.2">
      <c r="C226" s="46"/>
      <c r="D226" s="47"/>
      <c r="E226" s="48"/>
      <c r="F226" s="49"/>
    </row>
    <row r="227" spans="3:6" ht="14.1" customHeight="1" x14ac:dyDescent="0.2">
      <c r="C227" s="46"/>
      <c r="D227" s="47"/>
      <c r="E227" s="48"/>
      <c r="F227" s="49"/>
    </row>
    <row r="228" spans="3:6" ht="14.1" customHeight="1" x14ac:dyDescent="0.2">
      <c r="C228" s="46"/>
      <c r="D228" s="47"/>
      <c r="E228" s="48"/>
      <c r="F228" s="49"/>
    </row>
    <row r="229" spans="3:6" ht="14.1" customHeight="1" x14ac:dyDescent="0.2">
      <c r="C229" s="46"/>
      <c r="D229" s="47"/>
      <c r="E229" s="48"/>
      <c r="F229" s="49"/>
    </row>
    <row r="230" spans="3:6" ht="14.1" customHeight="1" x14ac:dyDescent="0.2">
      <c r="C230" s="46"/>
      <c r="D230" s="47"/>
      <c r="E230" s="48"/>
      <c r="F230" s="49"/>
    </row>
    <row r="231" spans="3:6" ht="14.1" customHeight="1" x14ac:dyDescent="0.2">
      <c r="C231" s="46"/>
      <c r="D231" s="47"/>
      <c r="E231" s="48"/>
      <c r="F231" s="49"/>
    </row>
    <row r="232" spans="3:6" ht="14.1" customHeight="1" x14ac:dyDescent="0.2">
      <c r="C232" s="46"/>
      <c r="D232" s="47"/>
      <c r="E232" s="48"/>
      <c r="F232" s="49"/>
    </row>
    <row r="233" spans="3:6" ht="14.1" customHeight="1" x14ac:dyDescent="0.2">
      <c r="C233" s="46"/>
      <c r="D233" s="47"/>
      <c r="E233" s="48"/>
      <c r="F233" s="49"/>
    </row>
    <row r="234" spans="3:6" ht="14.1" customHeight="1" x14ac:dyDescent="0.2">
      <c r="C234" s="46"/>
      <c r="D234" s="47"/>
      <c r="E234" s="48"/>
      <c r="F234" s="49"/>
    </row>
    <row r="235" spans="3:6" ht="14.1" customHeight="1" x14ac:dyDescent="0.2">
      <c r="C235" s="46"/>
      <c r="D235" s="47"/>
      <c r="E235" s="48"/>
      <c r="F235" s="49"/>
    </row>
    <row r="236" spans="3:6" ht="14.1" customHeight="1" x14ac:dyDescent="0.2">
      <c r="C236" s="46"/>
      <c r="D236" s="47"/>
      <c r="E236" s="48"/>
      <c r="F236" s="49"/>
    </row>
    <row r="237" spans="3:6" ht="14.1" customHeight="1" x14ac:dyDescent="0.2">
      <c r="C237" s="46"/>
      <c r="D237" s="47"/>
      <c r="E237" s="48"/>
      <c r="F237" s="49"/>
    </row>
    <row r="238" spans="3:6" ht="14.1" customHeight="1" x14ac:dyDescent="0.2">
      <c r="C238" s="46"/>
      <c r="D238" s="47"/>
      <c r="E238" s="48"/>
      <c r="F238" s="49"/>
    </row>
    <row r="239" spans="3:6" ht="14.1" customHeight="1" x14ac:dyDescent="0.2">
      <c r="C239" s="46"/>
      <c r="D239" s="47"/>
      <c r="E239" s="48"/>
      <c r="F239" s="49"/>
    </row>
    <row r="240" spans="3:6" ht="14.1" customHeight="1" x14ac:dyDescent="0.2">
      <c r="C240" s="46"/>
      <c r="D240" s="47"/>
      <c r="E240" s="48"/>
      <c r="F240" s="49"/>
    </row>
    <row r="241" spans="3:6" ht="14.1" customHeight="1" x14ac:dyDescent="0.2">
      <c r="C241" s="46"/>
      <c r="D241" s="47"/>
      <c r="E241" s="48"/>
      <c r="F241" s="49"/>
    </row>
    <row r="242" spans="3:6" ht="14.1" customHeight="1" x14ac:dyDescent="0.2">
      <c r="C242" s="46"/>
      <c r="D242" s="47"/>
      <c r="E242" s="48"/>
      <c r="F242" s="49"/>
    </row>
    <row r="243" spans="3:6" ht="14.1" customHeight="1" x14ac:dyDescent="0.2">
      <c r="C243" s="46"/>
      <c r="D243" s="47"/>
      <c r="E243" s="48"/>
      <c r="F243" s="49"/>
    </row>
    <row r="244" spans="3:6" ht="14.1" customHeight="1" x14ac:dyDescent="0.2">
      <c r="C244" s="46"/>
      <c r="D244" s="47"/>
      <c r="E244" s="48"/>
      <c r="F244" s="49"/>
    </row>
    <row r="245" spans="3:6" ht="14.1" customHeight="1" x14ac:dyDescent="0.2">
      <c r="C245" s="46"/>
      <c r="D245" s="47"/>
      <c r="E245" s="48"/>
      <c r="F245" s="49"/>
    </row>
    <row r="246" spans="3:6" ht="14.1" customHeight="1" x14ac:dyDescent="0.2">
      <c r="C246" s="46"/>
      <c r="D246" s="47"/>
      <c r="E246" s="48"/>
      <c r="F246" s="49"/>
    </row>
    <row r="247" spans="3:6" ht="14.1" customHeight="1" x14ac:dyDescent="0.2">
      <c r="C247" s="46"/>
      <c r="D247" s="47"/>
      <c r="E247" s="48"/>
      <c r="F247" s="49"/>
    </row>
    <row r="248" spans="3:6" ht="14.1" customHeight="1" x14ac:dyDescent="0.2">
      <c r="C248" s="46"/>
      <c r="D248" s="47"/>
      <c r="E248" s="48"/>
      <c r="F248" s="49"/>
    </row>
    <row r="249" spans="3:6" ht="14.1" customHeight="1" x14ac:dyDescent="0.2">
      <c r="C249" s="46"/>
      <c r="D249" s="47"/>
      <c r="E249" s="48"/>
      <c r="F249" s="49"/>
    </row>
    <row r="250" spans="3:6" ht="14.1" customHeight="1" x14ac:dyDescent="0.2">
      <c r="C250" s="46"/>
      <c r="D250" s="47"/>
      <c r="E250" s="48"/>
      <c r="F250" s="49"/>
    </row>
    <row r="251" spans="3:6" ht="14.1" customHeight="1" x14ac:dyDescent="0.2">
      <c r="C251" s="46"/>
      <c r="D251" s="47"/>
      <c r="E251" s="48"/>
      <c r="F251" s="49"/>
    </row>
    <row r="252" spans="3:6" ht="14.1" customHeight="1" x14ac:dyDescent="0.2">
      <c r="C252" s="46"/>
      <c r="D252" s="47"/>
      <c r="E252" s="48"/>
      <c r="F252" s="49"/>
    </row>
    <row r="253" spans="3:6" ht="14.1" customHeight="1" x14ac:dyDescent="0.2">
      <c r="C253" s="46"/>
      <c r="D253" s="47"/>
      <c r="E253" s="48"/>
      <c r="F253" s="49"/>
    </row>
    <row r="254" spans="3:6" ht="14.1" customHeight="1" x14ac:dyDescent="0.2">
      <c r="C254" s="46"/>
      <c r="D254" s="47"/>
      <c r="E254" s="48"/>
      <c r="F254" s="49"/>
    </row>
    <row r="255" spans="3:6" ht="14.1" customHeight="1" x14ac:dyDescent="0.2">
      <c r="C255" s="46"/>
      <c r="D255" s="47"/>
      <c r="E255" s="48"/>
      <c r="F255" s="49"/>
    </row>
    <row r="256" spans="3:6" ht="14.1" customHeight="1" x14ac:dyDescent="0.2">
      <c r="C256" s="46"/>
      <c r="D256" s="47"/>
      <c r="E256" s="48"/>
      <c r="F256" s="49"/>
    </row>
    <row r="257" spans="3:6" ht="14.1" customHeight="1" x14ac:dyDescent="0.2">
      <c r="C257" s="46"/>
      <c r="D257" s="47"/>
      <c r="E257" s="48"/>
      <c r="F257" s="49"/>
    </row>
    <row r="258" spans="3:6" ht="14.1" customHeight="1" x14ac:dyDescent="0.2">
      <c r="C258" s="46"/>
      <c r="D258" s="47"/>
      <c r="E258" s="48"/>
      <c r="F258" s="49"/>
    </row>
    <row r="259" spans="3:6" ht="14.1" customHeight="1" x14ac:dyDescent="0.2">
      <c r="C259" s="46"/>
      <c r="D259" s="47"/>
      <c r="E259" s="48"/>
      <c r="F259" s="49"/>
    </row>
    <row r="260" spans="3:6" ht="14.1" customHeight="1" x14ac:dyDescent="0.2">
      <c r="C260" s="46"/>
      <c r="D260" s="47"/>
      <c r="E260" s="48"/>
      <c r="F260" s="49"/>
    </row>
    <row r="261" spans="3:6" ht="14.1" customHeight="1" x14ac:dyDescent="0.2">
      <c r="C261" s="46"/>
      <c r="D261" s="47"/>
      <c r="E261" s="48"/>
      <c r="F261" s="49"/>
    </row>
    <row r="262" spans="3:6" ht="14.1" customHeight="1" x14ac:dyDescent="0.2">
      <c r="C262" s="46"/>
      <c r="D262" s="47"/>
      <c r="E262" s="48"/>
      <c r="F262" s="49"/>
    </row>
    <row r="263" spans="3:6" ht="14.1" customHeight="1" x14ac:dyDescent="0.2">
      <c r="C263" s="46"/>
      <c r="D263" s="47"/>
      <c r="E263" s="48"/>
      <c r="F263" s="49"/>
    </row>
    <row r="264" spans="3:6" ht="14.1" customHeight="1" x14ac:dyDescent="0.2">
      <c r="C264" s="46"/>
      <c r="D264" s="47"/>
      <c r="E264" s="48"/>
      <c r="F264" s="49"/>
    </row>
    <row r="265" spans="3:6" ht="14.1" customHeight="1" x14ac:dyDescent="0.2">
      <c r="C265" s="46"/>
      <c r="D265" s="47"/>
      <c r="E265" s="48"/>
      <c r="F265" s="49"/>
    </row>
    <row r="266" spans="3:6" ht="14.1" customHeight="1" x14ac:dyDescent="0.2">
      <c r="C266" s="46"/>
      <c r="D266" s="47"/>
      <c r="E266" s="48"/>
      <c r="F266" s="49"/>
    </row>
    <row r="267" spans="3:6" ht="14.1" customHeight="1" x14ac:dyDescent="0.2">
      <c r="C267" s="46"/>
      <c r="D267" s="47"/>
      <c r="E267" s="48"/>
      <c r="F267" s="49"/>
    </row>
    <row r="268" spans="3:6" ht="14.1" customHeight="1" x14ac:dyDescent="0.2">
      <c r="C268" s="46"/>
      <c r="D268" s="47"/>
      <c r="E268" s="48"/>
      <c r="F268" s="49"/>
    </row>
    <row r="269" spans="3:6" ht="14.1" customHeight="1" x14ac:dyDescent="0.2">
      <c r="C269" s="46"/>
      <c r="D269" s="47"/>
      <c r="E269" s="48"/>
      <c r="F269" s="49"/>
    </row>
    <row r="270" spans="3:6" ht="14.1" customHeight="1" x14ac:dyDescent="0.2">
      <c r="C270" s="46"/>
      <c r="D270" s="47"/>
      <c r="E270" s="48"/>
      <c r="F270" s="49"/>
    </row>
    <row r="271" spans="3:6" ht="14.1" customHeight="1" x14ac:dyDescent="0.2">
      <c r="C271" s="46"/>
      <c r="D271" s="47"/>
      <c r="E271" s="48"/>
      <c r="F271" s="49"/>
    </row>
    <row r="272" spans="3:6" ht="14.1" customHeight="1" x14ac:dyDescent="0.2">
      <c r="C272" s="46"/>
      <c r="D272" s="47"/>
      <c r="E272" s="48"/>
      <c r="F272" s="49"/>
    </row>
    <row r="273" spans="3:6" ht="14.1" customHeight="1" x14ac:dyDescent="0.2">
      <c r="C273" s="46"/>
      <c r="D273" s="47"/>
      <c r="E273" s="48"/>
      <c r="F273" s="49"/>
    </row>
    <row r="274" spans="3:6" ht="14.1" customHeight="1" x14ac:dyDescent="0.2">
      <c r="C274" s="46"/>
      <c r="D274" s="47"/>
      <c r="E274" s="48"/>
      <c r="F274" s="49"/>
    </row>
    <row r="275" spans="3:6" ht="14.1" customHeight="1" x14ac:dyDescent="0.2">
      <c r="C275" s="46"/>
      <c r="D275" s="47"/>
      <c r="E275" s="48"/>
      <c r="F275" s="49"/>
    </row>
    <row r="276" spans="3:6" ht="14.1" customHeight="1" x14ac:dyDescent="0.2">
      <c r="C276" s="46"/>
      <c r="D276" s="47"/>
      <c r="E276" s="48"/>
      <c r="F276" s="49"/>
    </row>
    <row r="277" spans="3:6" ht="14.1" customHeight="1" x14ac:dyDescent="0.2">
      <c r="C277" s="46"/>
      <c r="D277" s="47"/>
      <c r="E277" s="48"/>
      <c r="F277" s="49"/>
    </row>
    <row r="278" spans="3:6" ht="14.1" customHeight="1" x14ac:dyDescent="0.2">
      <c r="C278" s="46"/>
      <c r="D278" s="47"/>
      <c r="E278" s="48"/>
      <c r="F278" s="49"/>
    </row>
    <row r="279" spans="3:6" ht="14.1" customHeight="1" x14ac:dyDescent="0.2">
      <c r="C279" s="46"/>
      <c r="D279" s="47"/>
      <c r="E279" s="48"/>
      <c r="F279" s="49"/>
    </row>
    <row r="280" spans="3:6" ht="14.1" customHeight="1" x14ac:dyDescent="0.2">
      <c r="C280" s="46"/>
      <c r="D280" s="47"/>
      <c r="E280" s="48"/>
      <c r="F280" s="49"/>
    </row>
    <row r="281" spans="3:6" ht="14.1" customHeight="1" x14ac:dyDescent="0.2">
      <c r="C281" s="46"/>
      <c r="D281" s="47"/>
      <c r="E281" s="48"/>
      <c r="F281" s="49"/>
    </row>
    <row r="282" spans="3:6" ht="14.1" customHeight="1" x14ac:dyDescent="0.2">
      <c r="C282" s="46"/>
      <c r="D282" s="47"/>
      <c r="E282" s="48"/>
      <c r="F282" s="49"/>
    </row>
    <row r="283" spans="3:6" ht="14.1" customHeight="1" x14ac:dyDescent="0.2">
      <c r="C283" s="46"/>
      <c r="D283" s="47"/>
      <c r="E283" s="48"/>
      <c r="F283" s="49"/>
    </row>
    <row r="284" spans="3:6" ht="14.1" customHeight="1" x14ac:dyDescent="0.2">
      <c r="C284" s="46"/>
      <c r="D284" s="47"/>
      <c r="E284" s="48"/>
      <c r="F284" s="49"/>
    </row>
    <row r="285" spans="3:6" ht="14.1" customHeight="1" x14ac:dyDescent="0.2">
      <c r="C285" s="46"/>
      <c r="D285" s="47"/>
      <c r="E285" s="48"/>
      <c r="F285" s="49"/>
    </row>
    <row r="286" spans="3:6" ht="14.1" customHeight="1" x14ac:dyDescent="0.2">
      <c r="C286" s="46"/>
      <c r="D286" s="47"/>
      <c r="E286" s="48"/>
      <c r="F286" s="49"/>
    </row>
    <row r="287" spans="3:6" ht="14.1" customHeight="1" x14ac:dyDescent="0.2">
      <c r="C287" s="46"/>
      <c r="D287" s="47"/>
      <c r="E287" s="48"/>
      <c r="F287" s="49"/>
    </row>
    <row r="288" spans="3:6" ht="14.1" customHeight="1" x14ac:dyDescent="0.2">
      <c r="C288" s="46"/>
      <c r="D288" s="47"/>
      <c r="E288" s="48"/>
      <c r="F288" s="49"/>
    </row>
    <row r="289" spans="3:6" ht="14.1" customHeight="1" x14ac:dyDescent="0.2">
      <c r="C289" s="46"/>
      <c r="D289" s="47"/>
      <c r="E289" s="48"/>
      <c r="F289" s="49"/>
    </row>
    <row r="290" spans="3:6" ht="14.1" customHeight="1" x14ac:dyDescent="0.2">
      <c r="C290" s="46"/>
      <c r="D290" s="47"/>
      <c r="E290" s="48"/>
      <c r="F290" s="49"/>
    </row>
    <row r="291" spans="3:6" ht="14.1" customHeight="1" x14ac:dyDescent="0.2">
      <c r="C291" s="46"/>
      <c r="D291" s="47"/>
      <c r="E291" s="48"/>
      <c r="F291" s="49"/>
    </row>
    <row r="292" spans="3:6" ht="14.1" customHeight="1" x14ac:dyDescent="0.2">
      <c r="C292" s="46"/>
      <c r="D292" s="47"/>
      <c r="E292" s="48"/>
      <c r="F292" s="49"/>
    </row>
    <row r="293" spans="3:6" ht="14.1" customHeight="1" x14ac:dyDescent="0.2">
      <c r="C293" s="46"/>
      <c r="D293" s="47"/>
      <c r="E293" s="48"/>
      <c r="F293" s="49"/>
    </row>
    <row r="294" spans="3:6" ht="14.1" customHeight="1" x14ac:dyDescent="0.2">
      <c r="C294" s="46"/>
      <c r="D294" s="47"/>
      <c r="E294" s="48"/>
      <c r="F294" s="49"/>
    </row>
    <row r="295" spans="3:6" ht="14.1" customHeight="1" x14ac:dyDescent="0.2">
      <c r="C295" s="46"/>
      <c r="D295" s="47"/>
      <c r="E295" s="48"/>
      <c r="F295" s="49"/>
    </row>
    <row r="296" spans="3:6" ht="14.1" customHeight="1" x14ac:dyDescent="0.2">
      <c r="C296" s="46"/>
      <c r="D296" s="47"/>
      <c r="E296" s="48"/>
      <c r="F296" s="49"/>
    </row>
    <row r="297" spans="3:6" ht="14.1" customHeight="1" x14ac:dyDescent="0.2">
      <c r="C297" s="46"/>
      <c r="D297" s="47"/>
      <c r="E297" s="48"/>
      <c r="F297" s="49"/>
    </row>
    <row r="298" spans="3:6" ht="14.1" customHeight="1" x14ac:dyDescent="0.2">
      <c r="C298" s="46"/>
      <c r="D298" s="47"/>
      <c r="E298" s="48"/>
      <c r="F298" s="49"/>
    </row>
    <row r="299" spans="3:6" ht="14.1" customHeight="1" x14ac:dyDescent="0.2">
      <c r="C299" s="46"/>
      <c r="D299" s="47"/>
      <c r="E299" s="48"/>
      <c r="F299" s="49"/>
    </row>
    <row r="300" spans="3:6" ht="14.1" customHeight="1" x14ac:dyDescent="0.2">
      <c r="C300" s="46"/>
      <c r="D300" s="47"/>
      <c r="E300" s="48"/>
      <c r="F300" s="49"/>
    </row>
    <row r="301" spans="3:6" ht="14.1" customHeight="1" x14ac:dyDescent="0.2">
      <c r="C301" s="46"/>
      <c r="D301" s="47"/>
      <c r="E301" s="48"/>
      <c r="F301" s="49"/>
    </row>
    <row r="302" spans="3:6" ht="14.1" customHeight="1" x14ac:dyDescent="0.2">
      <c r="C302" s="46"/>
      <c r="D302" s="47"/>
      <c r="E302" s="48"/>
      <c r="F302" s="49"/>
    </row>
    <row r="303" spans="3:6" ht="14.1" customHeight="1" x14ac:dyDescent="0.2">
      <c r="C303" s="46"/>
      <c r="D303" s="47"/>
      <c r="E303" s="48"/>
      <c r="F303" s="49"/>
    </row>
    <row r="304" spans="3:6" ht="14.1" customHeight="1" x14ac:dyDescent="0.2">
      <c r="C304" s="46"/>
      <c r="D304" s="47"/>
      <c r="E304" s="48"/>
      <c r="F304" s="49"/>
    </row>
    <row r="305" spans="3:6" ht="14.1" customHeight="1" x14ac:dyDescent="0.2">
      <c r="C305" s="46"/>
      <c r="D305" s="47"/>
      <c r="E305" s="48"/>
      <c r="F305" s="49"/>
    </row>
    <row r="306" spans="3:6" ht="14.1" customHeight="1" x14ac:dyDescent="0.2">
      <c r="C306" s="46"/>
      <c r="D306" s="47"/>
      <c r="E306" s="48"/>
      <c r="F306" s="49"/>
    </row>
    <row r="307" spans="3:6" ht="14.1" customHeight="1" x14ac:dyDescent="0.2">
      <c r="C307" s="46"/>
      <c r="D307" s="47"/>
      <c r="E307" s="48"/>
      <c r="F307" s="49"/>
    </row>
    <row r="308" spans="3:6" ht="14.1" customHeight="1" x14ac:dyDescent="0.2">
      <c r="C308" s="46"/>
      <c r="D308" s="47"/>
      <c r="E308" s="48"/>
      <c r="F308" s="49"/>
    </row>
    <row r="309" spans="3:6" ht="14.1" customHeight="1" x14ac:dyDescent="0.2">
      <c r="C309" s="46"/>
      <c r="D309" s="47"/>
      <c r="E309" s="48"/>
      <c r="F309" s="49"/>
    </row>
    <row r="310" spans="3:6" ht="14.1" customHeight="1" x14ac:dyDescent="0.2">
      <c r="C310" s="46"/>
      <c r="D310" s="47"/>
      <c r="E310" s="48"/>
      <c r="F310" s="49"/>
    </row>
    <row r="311" spans="3:6" ht="14.1" customHeight="1" x14ac:dyDescent="0.2">
      <c r="C311" s="46"/>
      <c r="D311" s="47"/>
      <c r="E311" s="48"/>
      <c r="F311" s="49"/>
    </row>
    <row r="312" spans="3:6" ht="14.1" customHeight="1" x14ac:dyDescent="0.2">
      <c r="C312" s="46"/>
      <c r="D312" s="47"/>
      <c r="E312" s="48"/>
      <c r="F312" s="49"/>
    </row>
    <row r="313" spans="3:6" ht="14.1" customHeight="1" x14ac:dyDescent="0.2">
      <c r="C313" s="46"/>
      <c r="D313" s="47"/>
      <c r="E313" s="48"/>
      <c r="F313" s="49"/>
    </row>
    <row r="314" spans="3:6" ht="14.1" customHeight="1" x14ac:dyDescent="0.2">
      <c r="C314" s="46"/>
      <c r="D314" s="47"/>
      <c r="E314" s="48"/>
      <c r="F314" s="49"/>
    </row>
    <row r="315" spans="3:6" ht="14.1" customHeight="1" x14ac:dyDescent="0.2">
      <c r="C315" s="46"/>
      <c r="D315" s="47"/>
      <c r="E315" s="48"/>
      <c r="F315" s="49"/>
    </row>
    <row r="316" spans="3:6" ht="14.1" customHeight="1" x14ac:dyDescent="0.2">
      <c r="C316" s="46"/>
      <c r="D316" s="47"/>
      <c r="E316" s="48"/>
      <c r="F316" s="49"/>
    </row>
    <row r="317" spans="3:6" ht="14.1" customHeight="1" x14ac:dyDescent="0.2">
      <c r="C317" s="46"/>
      <c r="D317" s="47"/>
      <c r="E317" s="48"/>
      <c r="F317" s="49"/>
    </row>
    <row r="318" spans="3:6" ht="14.1" customHeight="1" x14ac:dyDescent="0.2">
      <c r="C318" s="46"/>
      <c r="D318" s="47"/>
      <c r="E318" s="48"/>
      <c r="F318" s="49"/>
    </row>
    <row r="319" spans="3:6" ht="14.1" customHeight="1" x14ac:dyDescent="0.2">
      <c r="C319" s="46"/>
      <c r="D319" s="47"/>
      <c r="E319" s="48"/>
      <c r="F319" s="49"/>
    </row>
    <row r="320" spans="3:6" ht="14.1" customHeight="1" x14ac:dyDescent="0.2">
      <c r="C320" s="46"/>
      <c r="D320" s="47"/>
      <c r="E320" s="48"/>
      <c r="F320" s="49"/>
    </row>
    <row r="321" spans="3:6" ht="14.1" customHeight="1" x14ac:dyDescent="0.2">
      <c r="C321" s="46"/>
      <c r="D321" s="47"/>
      <c r="E321" s="48"/>
      <c r="F321" s="49"/>
    </row>
    <row r="322" spans="3:6" ht="14.1" customHeight="1" x14ac:dyDescent="0.2">
      <c r="C322" s="46"/>
      <c r="D322" s="47"/>
      <c r="E322" s="48"/>
      <c r="F322" s="49"/>
    </row>
    <row r="323" spans="3:6" ht="14.1" customHeight="1" x14ac:dyDescent="0.2">
      <c r="C323" s="46"/>
      <c r="D323" s="47"/>
      <c r="E323" s="48"/>
      <c r="F323" s="49"/>
    </row>
    <row r="324" spans="3:6" ht="14.1" customHeight="1" x14ac:dyDescent="0.2">
      <c r="C324" s="46"/>
      <c r="D324" s="47"/>
      <c r="E324" s="48"/>
      <c r="F324" s="49"/>
    </row>
    <row r="325" spans="3:6" ht="14.1" customHeight="1" x14ac:dyDescent="0.2">
      <c r="C325" s="46"/>
      <c r="D325" s="47"/>
      <c r="E325" s="48"/>
      <c r="F325" s="49"/>
    </row>
    <row r="326" spans="3:6" ht="14.1" customHeight="1" x14ac:dyDescent="0.2">
      <c r="C326" s="46"/>
      <c r="D326" s="47"/>
      <c r="E326" s="48"/>
      <c r="F326" s="49"/>
    </row>
    <row r="327" spans="3:6" ht="14.1" customHeight="1" x14ac:dyDescent="0.2">
      <c r="C327" s="46"/>
      <c r="D327" s="47"/>
      <c r="E327" s="48"/>
      <c r="F327" s="49"/>
    </row>
    <row r="328" spans="3:6" ht="14.1" customHeight="1" x14ac:dyDescent="0.2">
      <c r="C328" s="46"/>
      <c r="D328" s="47"/>
      <c r="E328" s="48"/>
      <c r="F328" s="49"/>
    </row>
    <row r="329" spans="3:6" ht="14.1" customHeight="1" x14ac:dyDescent="0.2">
      <c r="C329" s="46"/>
      <c r="D329" s="47"/>
      <c r="E329" s="48"/>
      <c r="F329" s="49"/>
    </row>
    <row r="330" spans="3:6" ht="14.1" customHeight="1" x14ac:dyDescent="0.2">
      <c r="C330" s="46"/>
      <c r="D330" s="47"/>
      <c r="E330" s="48"/>
      <c r="F330" s="49"/>
    </row>
    <row r="331" spans="3:6" ht="14.1" customHeight="1" x14ac:dyDescent="0.2">
      <c r="C331" s="46"/>
      <c r="D331" s="47"/>
      <c r="E331" s="48"/>
      <c r="F331" s="49"/>
    </row>
    <row r="332" spans="3:6" ht="14.1" customHeight="1" x14ac:dyDescent="0.2">
      <c r="C332" s="46"/>
      <c r="D332" s="47"/>
      <c r="E332" s="48"/>
      <c r="F332" s="49"/>
    </row>
    <row r="333" spans="3:6" ht="14.1" customHeight="1" x14ac:dyDescent="0.2">
      <c r="C333" s="46"/>
      <c r="D333" s="47"/>
      <c r="E333" s="48"/>
      <c r="F333" s="49"/>
    </row>
    <row r="334" spans="3:6" ht="14.1" customHeight="1" x14ac:dyDescent="0.2">
      <c r="C334" s="46"/>
      <c r="D334" s="47"/>
      <c r="E334" s="48"/>
      <c r="F334" s="49"/>
    </row>
    <row r="335" spans="3:6" ht="14.1" customHeight="1" x14ac:dyDescent="0.2">
      <c r="C335" s="46"/>
      <c r="D335" s="47"/>
      <c r="E335" s="48"/>
      <c r="F335" s="49"/>
    </row>
    <row r="336" spans="3:6" ht="14.1" customHeight="1" x14ac:dyDescent="0.2">
      <c r="C336" s="46"/>
      <c r="D336" s="47"/>
      <c r="E336" s="48"/>
      <c r="F336" s="49"/>
    </row>
    <row r="337" spans="3:6" ht="14.1" customHeight="1" x14ac:dyDescent="0.2">
      <c r="C337" s="46"/>
      <c r="D337" s="47"/>
      <c r="E337" s="48"/>
      <c r="F337" s="49"/>
    </row>
    <row r="338" spans="3:6" ht="14.1" customHeight="1" x14ac:dyDescent="0.2">
      <c r="C338" s="46"/>
      <c r="D338" s="47"/>
      <c r="E338" s="48"/>
      <c r="F338" s="49"/>
    </row>
    <row r="339" spans="3:6" ht="14.1" customHeight="1" x14ac:dyDescent="0.2">
      <c r="C339" s="46"/>
      <c r="D339" s="47"/>
      <c r="E339" s="48"/>
      <c r="F339" s="49"/>
    </row>
    <row r="340" spans="3:6" ht="14.1" customHeight="1" x14ac:dyDescent="0.2">
      <c r="C340" s="46"/>
      <c r="D340" s="47"/>
      <c r="E340" s="48"/>
      <c r="F340" s="49"/>
    </row>
    <row r="341" spans="3:6" ht="14.1" customHeight="1" x14ac:dyDescent="0.2">
      <c r="C341" s="46"/>
      <c r="D341" s="47"/>
      <c r="E341" s="48"/>
      <c r="F341" s="49"/>
    </row>
    <row r="342" spans="3:6" ht="14.1" customHeight="1" x14ac:dyDescent="0.2">
      <c r="C342" s="46"/>
      <c r="D342" s="47"/>
      <c r="E342" s="48"/>
      <c r="F342" s="49"/>
    </row>
    <row r="343" spans="3:6" ht="14.1" customHeight="1" x14ac:dyDescent="0.2">
      <c r="C343" s="46"/>
      <c r="D343" s="47"/>
      <c r="E343" s="48"/>
      <c r="F343" s="49"/>
    </row>
    <row r="344" spans="3:6" ht="14.1" customHeight="1" x14ac:dyDescent="0.2">
      <c r="C344" s="46"/>
      <c r="D344" s="47"/>
      <c r="E344" s="48"/>
      <c r="F344" s="49"/>
    </row>
    <row r="345" spans="3:6" ht="14.1" customHeight="1" x14ac:dyDescent="0.2">
      <c r="C345" s="46"/>
      <c r="D345" s="47"/>
      <c r="E345" s="48"/>
      <c r="F345" s="49"/>
    </row>
    <row r="346" spans="3:6" ht="14.1" customHeight="1" x14ac:dyDescent="0.2">
      <c r="C346" s="46"/>
      <c r="D346" s="47"/>
      <c r="E346" s="48"/>
      <c r="F346" s="49"/>
    </row>
    <row r="347" spans="3:6" ht="14.1" customHeight="1" x14ac:dyDescent="0.2">
      <c r="C347" s="46"/>
      <c r="D347" s="47"/>
      <c r="E347" s="48"/>
      <c r="F347" s="49"/>
    </row>
    <row r="348" spans="3:6" ht="14.1" customHeight="1" x14ac:dyDescent="0.2">
      <c r="C348" s="46"/>
      <c r="D348" s="47"/>
      <c r="E348" s="48"/>
      <c r="F348" s="49"/>
    </row>
    <row r="349" spans="3:6" ht="14.1" customHeight="1" x14ac:dyDescent="0.2">
      <c r="C349" s="46"/>
      <c r="D349" s="47"/>
      <c r="E349" s="48"/>
      <c r="F349" s="49"/>
    </row>
    <row r="350" spans="3:6" ht="14.1" customHeight="1" x14ac:dyDescent="0.2">
      <c r="C350" s="46"/>
      <c r="D350" s="47"/>
      <c r="E350" s="48"/>
      <c r="F350" s="49"/>
    </row>
    <row r="351" spans="3:6" ht="14.1" customHeight="1" x14ac:dyDescent="0.2">
      <c r="C351" s="46"/>
      <c r="D351" s="47"/>
      <c r="E351" s="48"/>
      <c r="F351" s="49"/>
    </row>
    <row r="352" spans="3:6" ht="14.1" customHeight="1" x14ac:dyDescent="0.2">
      <c r="C352" s="46"/>
      <c r="D352" s="47"/>
      <c r="E352" s="48"/>
      <c r="F352" s="49"/>
    </row>
    <row r="353" spans="3:6" ht="14.1" customHeight="1" x14ac:dyDescent="0.2">
      <c r="C353" s="46"/>
      <c r="D353" s="47"/>
      <c r="E353" s="48"/>
      <c r="F353" s="49"/>
    </row>
    <row r="354" spans="3:6" ht="14.1" customHeight="1" x14ac:dyDescent="0.2">
      <c r="C354" s="46"/>
      <c r="D354" s="47"/>
      <c r="E354" s="48"/>
      <c r="F354" s="49"/>
    </row>
    <row r="355" spans="3:6" ht="14.1" customHeight="1" x14ac:dyDescent="0.2">
      <c r="C355" s="46"/>
      <c r="D355" s="47"/>
      <c r="E355" s="48"/>
      <c r="F355" s="49"/>
    </row>
    <row r="356" spans="3:6" ht="14.1" customHeight="1" x14ac:dyDescent="0.2">
      <c r="C356" s="46"/>
      <c r="D356" s="47"/>
      <c r="E356" s="48"/>
      <c r="F356" s="49"/>
    </row>
    <row r="357" spans="3:6" ht="14.1" customHeight="1" x14ac:dyDescent="0.2">
      <c r="C357" s="46"/>
      <c r="D357" s="47"/>
      <c r="E357" s="48"/>
      <c r="F357" s="49"/>
    </row>
    <row r="358" spans="3:6" ht="14.1" customHeight="1" x14ac:dyDescent="0.2">
      <c r="C358" s="46"/>
      <c r="D358" s="47"/>
      <c r="E358" s="48"/>
      <c r="F358" s="49"/>
    </row>
    <row r="359" spans="3:6" ht="14.1" customHeight="1" x14ac:dyDescent="0.2">
      <c r="C359" s="46"/>
      <c r="D359" s="47"/>
      <c r="E359" s="48"/>
      <c r="F359" s="49"/>
    </row>
    <row r="360" spans="3:6" ht="14.1" customHeight="1" x14ac:dyDescent="0.2">
      <c r="C360" s="46"/>
      <c r="D360" s="47"/>
      <c r="E360" s="48"/>
      <c r="F360" s="49"/>
    </row>
    <row r="361" spans="3:6" ht="14.1" customHeight="1" x14ac:dyDescent="0.2">
      <c r="C361" s="46"/>
      <c r="D361" s="47"/>
      <c r="E361" s="48"/>
      <c r="F361" s="49"/>
    </row>
    <row r="362" spans="3:6" ht="14.1" customHeight="1" x14ac:dyDescent="0.2">
      <c r="C362" s="46"/>
      <c r="D362" s="47"/>
      <c r="E362" s="48"/>
      <c r="F362" s="49"/>
    </row>
    <row r="363" spans="3:6" ht="14.1" customHeight="1" x14ac:dyDescent="0.2">
      <c r="C363" s="46"/>
      <c r="D363" s="47"/>
      <c r="E363" s="48"/>
      <c r="F363" s="49"/>
    </row>
    <row r="364" spans="3:6" ht="14.1" customHeight="1" x14ac:dyDescent="0.2">
      <c r="C364" s="46"/>
      <c r="D364" s="47"/>
      <c r="E364" s="48"/>
      <c r="F364" s="49"/>
    </row>
    <row r="365" spans="3:6" ht="14.1" customHeight="1" x14ac:dyDescent="0.2">
      <c r="C365" s="46"/>
      <c r="D365" s="47"/>
      <c r="E365" s="48"/>
      <c r="F365" s="49"/>
    </row>
    <row r="366" spans="3:6" ht="14.1" customHeight="1" x14ac:dyDescent="0.2">
      <c r="C366" s="46"/>
      <c r="D366" s="47"/>
      <c r="E366" s="48"/>
      <c r="F366" s="49"/>
    </row>
    <row r="367" spans="3:6" ht="14.1" customHeight="1" x14ac:dyDescent="0.2">
      <c r="C367" s="46"/>
      <c r="D367" s="47"/>
      <c r="E367" s="48"/>
      <c r="F367" s="49"/>
    </row>
    <row r="368" spans="3:6" ht="14.1" customHeight="1" x14ac:dyDescent="0.2">
      <c r="C368" s="46"/>
      <c r="D368" s="47"/>
      <c r="E368" s="48"/>
      <c r="F368" s="49"/>
    </row>
    <row r="369" spans="3:6" ht="14.1" customHeight="1" x14ac:dyDescent="0.2">
      <c r="C369" s="46"/>
      <c r="D369" s="47"/>
      <c r="E369" s="48"/>
      <c r="F369" s="49"/>
    </row>
    <row r="370" spans="3:6" ht="14.1" customHeight="1" x14ac:dyDescent="0.2">
      <c r="C370" s="46"/>
      <c r="D370" s="47"/>
      <c r="E370" s="48"/>
      <c r="F370" s="49"/>
    </row>
    <row r="371" spans="3:6" ht="14.1" customHeight="1" x14ac:dyDescent="0.2">
      <c r="C371" s="46"/>
      <c r="D371" s="47"/>
      <c r="E371" s="48"/>
      <c r="F371" s="49"/>
    </row>
    <row r="372" spans="3:6" ht="14.1" customHeight="1" x14ac:dyDescent="0.2">
      <c r="C372" s="46"/>
      <c r="D372" s="47"/>
      <c r="E372" s="48"/>
      <c r="F372" s="49"/>
    </row>
    <row r="373" spans="3:6" ht="14.1" customHeight="1" x14ac:dyDescent="0.2">
      <c r="C373" s="46"/>
      <c r="D373" s="47"/>
      <c r="E373" s="48"/>
      <c r="F373" s="49"/>
    </row>
    <row r="374" spans="3:6" ht="14.1" customHeight="1" x14ac:dyDescent="0.2">
      <c r="C374" s="46"/>
      <c r="D374" s="47"/>
      <c r="E374" s="48"/>
      <c r="F374" s="49"/>
    </row>
    <row r="375" spans="3:6" ht="14.1" customHeight="1" x14ac:dyDescent="0.2">
      <c r="C375" s="46"/>
      <c r="D375" s="47"/>
      <c r="E375" s="48"/>
      <c r="F375" s="49"/>
    </row>
    <row r="376" spans="3:6" ht="14.1" customHeight="1" x14ac:dyDescent="0.2">
      <c r="C376" s="46"/>
      <c r="D376" s="47"/>
      <c r="E376" s="48"/>
      <c r="F376" s="49"/>
    </row>
    <row r="377" spans="3:6" ht="14.1" customHeight="1" x14ac:dyDescent="0.2">
      <c r="C377" s="46"/>
      <c r="D377" s="47"/>
      <c r="E377" s="48"/>
      <c r="F377" s="49"/>
    </row>
    <row r="378" spans="3:6" ht="14.1" customHeight="1" x14ac:dyDescent="0.2">
      <c r="C378" s="46"/>
      <c r="D378" s="47"/>
      <c r="E378" s="48"/>
      <c r="F378" s="49"/>
    </row>
    <row r="379" spans="3:6" ht="14.1" customHeight="1" x14ac:dyDescent="0.2">
      <c r="C379" s="46"/>
      <c r="D379" s="47"/>
      <c r="E379" s="48"/>
      <c r="F379" s="49"/>
    </row>
    <row r="380" spans="3:6" ht="14.1" customHeight="1" x14ac:dyDescent="0.2">
      <c r="C380" s="46"/>
      <c r="D380" s="47"/>
      <c r="E380" s="48"/>
      <c r="F380" s="49"/>
    </row>
    <row r="381" spans="3:6" ht="14.1" customHeight="1" x14ac:dyDescent="0.2">
      <c r="C381" s="46"/>
      <c r="D381" s="47"/>
      <c r="E381" s="48"/>
      <c r="F381" s="49"/>
    </row>
    <row r="382" spans="3:6" ht="14.1" customHeight="1" x14ac:dyDescent="0.2">
      <c r="C382" s="46"/>
      <c r="D382" s="47"/>
      <c r="E382" s="48"/>
      <c r="F382" s="49"/>
    </row>
    <row r="383" spans="3:6" ht="14.1" customHeight="1" x14ac:dyDescent="0.2">
      <c r="C383" s="46"/>
      <c r="D383" s="47"/>
      <c r="E383" s="48"/>
      <c r="F383" s="49"/>
    </row>
    <row r="384" spans="3:6" ht="14.1" customHeight="1" x14ac:dyDescent="0.2">
      <c r="C384" s="46"/>
      <c r="D384" s="47"/>
      <c r="E384" s="48"/>
      <c r="F384" s="49"/>
    </row>
    <row r="385" spans="3:6" ht="14.1" customHeight="1" x14ac:dyDescent="0.2">
      <c r="C385" s="46"/>
      <c r="D385" s="47"/>
      <c r="E385" s="48"/>
      <c r="F385" s="49"/>
    </row>
    <row r="386" spans="3:6" ht="14.1" customHeight="1" x14ac:dyDescent="0.2">
      <c r="C386" s="46"/>
      <c r="D386" s="47"/>
      <c r="E386" s="48"/>
      <c r="F386" s="49"/>
    </row>
    <row r="387" spans="3:6" ht="14.1" customHeight="1" x14ac:dyDescent="0.2">
      <c r="C387" s="46"/>
      <c r="D387" s="47"/>
      <c r="E387" s="48"/>
      <c r="F387" s="49"/>
    </row>
    <row r="388" spans="3:6" ht="14.1" customHeight="1" x14ac:dyDescent="0.2">
      <c r="C388" s="46"/>
      <c r="D388" s="47"/>
      <c r="E388" s="48"/>
      <c r="F388" s="49"/>
    </row>
    <row r="389" spans="3:6" ht="14.1" customHeight="1" x14ac:dyDescent="0.2">
      <c r="C389" s="46"/>
      <c r="D389" s="47"/>
      <c r="E389" s="48"/>
      <c r="F389" s="49"/>
    </row>
    <row r="390" spans="3:6" ht="14.1" customHeight="1" x14ac:dyDescent="0.2">
      <c r="C390" s="46"/>
      <c r="D390" s="47"/>
      <c r="E390" s="48"/>
      <c r="F390" s="49"/>
    </row>
    <row r="391" spans="3:6" ht="14.1" customHeight="1" x14ac:dyDescent="0.2">
      <c r="C391" s="46"/>
      <c r="D391" s="47"/>
      <c r="E391" s="48"/>
      <c r="F391" s="49"/>
    </row>
    <row r="392" spans="3:6" ht="14.1" customHeight="1" x14ac:dyDescent="0.2">
      <c r="C392" s="46"/>
      <c r="D392" s="47"/>
      <c r="E392" s="48"/>
      <c r="F392" s="49"/>
    </row>
    <row r="393" spans="3:6" ht="14.1" customHeight="1" x14ac:dyDescent="0.2">
      <c r="C393" s="46"/>
      <c r="D393" s="47"/>
      <c r="E393" s="48"/>
      <c r="F393" s="49"/>
    </row>
    <row r="394" spans="3:6" ht="14.1" customHeight="1" x14ac:dyDescent="0.2">
      <c r="C394" s="46"/>
      <c r="D394" s="47"/>
      <c r="E394" s="48"/>
      <c r="F394" s="49"/>
    </row>
    <row r="395" spans="3:6" ht="14.1" customHeight="1" x14ac:dyDescent="0.2">
      <c r="C395" s="46"/>
      <c r="D395" s="47"/>
      <c r="E395" s="48"/>
      <c r="F395" s="49"/>
    </row>
    <row r="396" spans="3:6" ht="14.1" customHeight="1" x14ac:dyDescent="0.2">
      <c r="C396" s="46"/>
      <c r="D396" s="47"/>
      <c r="E396" s="48"/>
      <c r="F396" s="49"/>
    </row>
    <row r="397" spans="3:6" ht="14.1" customHeight="1" x14ac:dyDescent="0.2">
      <c r="C397" s="46"/>
      <c r="D397" s="47"/>
      <c r="E397" s="48"/>
      <c r="F397" s="49"/>
    </row>
    <row r="398" spans="3:6" ht="14.1" customHeight="1" x14ac:dyDescent="0.2">
      <c r="C398" s="46"/>
      <c r="D398" s="47"/>
      <c r="E398" s="48"/>
      <c r="F398" s="49"/>
    </row>
    <row r="399" spans="3:6" ht="14.1" customHeight="1" x14ac:dyDescent="0.2">
      <c r="C399" s="46"/>
      <c r="D399" s="47"/>
      <c r="E399" s="48"/>
      <c r="F399" s="49"/>
    </row>
    <row r="400" spans="3:6" ht="14.1" customHeight="1" x14ac:dyDescent="0.2">
      <c r="C400" s="46"/>
      <c r="D400" s="47"/>
      <c r="E400" s="48"/>
      <c r="F400" s="49"/>
    </row>
    <row r="401" spans="3:6" ht="14.1" customHeight="1" x14ac:dyDescent="0.2">
      <c r="C401" s="46"/>
      <c r="D401" s="47"/>
      <c r="E401" s="48"/>
      <c r="F401" s="49"/>
    </row>
    <row r="402" spans="3:6" ht="14.1" customHeight="1" x14ac:dyDescent="0.2">
      <c r="C402" s="46"/>
      <c r="D402" s="47"/>
      <c r="E402" s="48"/>
      <c r="F402" s="49"/>
    </row>
    <row r="403" spans="3:6" ht="14.1" customHeight="1" x14ac:dyDescent="0.2">
      <c r="C403" s="46"/>
      <c r="D403" s="47"/>
      <c r="E403" s="48"/>
      <c r="F403" s="49"/>
    </row>
    <row r="404" spans="3:6" ht="14.1" customHeight="1" x14ac:dyDescent="0.2">
      <c r="C404" s="46"/>
      <c r="D404" s="47"/>
      <c r="E404" s="48"/>
      <c r="F404" s="49"/>
    </row>
    <row r="405" spans="3:6" ht="14.1" customHeight="1" x14ac:dyDescent="0.2">
      <c r="C405" s="46"/>
      <c r="D405" s="47"/>
      <c r="E405" s="48"/>
      <c r="F405" s="49"/>
    </row>
    <row r="406" spans="3:6" ht="14.1" customHeight="1" x14ac:dyDescent="0.2">
      <c r="C406" s="46"/>
      <c r="D406" s="47"/>
      <c r="E406" s="48"/>
      <c r="F406" s="49"/>
    </row>
    <row r="407" spans="3:6" ht="14.1" customHeight="1" x14ac:dyDescent="0.2">
      <c r="C407" s="46"/>
      <c r="D407" s="47"/>
      <c r="E407" s="48"/>
      <c r="F407" s="49"/>
    </row>
    <row r="408" spans="3:6" ht="14.1" customHeight="1" x14ac:dyDescent="0.2">
      <c r="C408" s="46"/>
      <c r="D408" s="47"/>
      <c r="E408" s="48"/>
      <c r="F408" s="49"/>
    </row>
    <row r="409" spans="3:6" ht="14.1" customHeight="1" x14ac:dyDescent="0.2">
      <c r="C409" s="46"/>
      <c r="D409" s="47"/>
      <c r="E409" s="48"/>
      <c r="F409" s="49"/>
    </row>
    <row r="410" spans="3:6" ht="14.1" customHeight="1" x14ac:dyDescent="0.2">
      <c r="C410" s="46"/>
      <c r="D410" s="47"/>
      <c r="E410" s="48"/>
      <c r="F410" s="49"/>
    </row>
    <row r="411" spans="3:6" ht="14.1" customHeight="1" x14ac:dyDescent="0.2">
      <c r="C411" s="46"/>
      <c r="D411" s="47"/>
      <c r="E411" s="48"/>
      <c r="F411" s="49"/>
    </row>
    <row r="412" spans="3:6" ht="14.1" customHeight="1" x14ac:dyDescent="0.2">
      <c r="C412" s="46"/>
      <c r="D412" s="47"/>
      <c r="E412" s="48"/>
      <c r="F412" s="49"/>
    </row>
    <row r="413" spans="3:6" ht="14.1" customHeight="1" x14ac:dyDescent="0.2">
      <c r="C413" s="46"/>
      <c r="D413" s="47"/>
      <c r="E413" s="48"/>
      <c r="F413" s="49"/>
    </row>
    <row r="414" spans="3:6" ht="14.1" customHeight="1" x14ac:dyDescent="0.2">
      <c r="C414" s="46"/>
      <c r="D414" s="47"/>
      <c r="E414" s="48"/>
      <c r="F414" s="49"/>
    </row>
    <row r="415" spans="3:6" ht="14.1" customHeight="1" x14ac:dyDescent="0.2">
      <c r="C415" s="46"/>
      <c r="D415" s="47"/>
      <c r="E415" s="48"/>
      <c r="F415" s="49"/>
    </row>
    <row r="416" spans="3:6" ht="14.1" customHeight="1" x14ac:dyDescent="0.2">
      <c r="C416" s="46"/>
      <c r="D416" s="47"/>
      <c r="E416" s="48"/>
      <c r="F416" s="49"/>
    </row>
    <row r="417" spans="3:6" ht="14.1" customHeight="1" x14ac:dyDescent="0.2">
      <c r="C417" s="46"/>
      <c r="D417" s="47"/>
      <c r="E417" s="48"/>
      <c r="F417" s="49"/>
    </row>
    <row r="418" spans="3:6" ht="14.1" customHeight="1" x14ac:dyDescent="0.2">
      <c r="C418" s="46"/>
      <c r="D418" s="47"/>
      <c r="E418" s="48"/>
      <c r="F418" s="49"/>
    </row>
    <row r="419" spans="3:6" ht="14.1" customHeight="1" x14ac:dyDescent="0.2">
      <c r="C419" s="46"/>
      <c r="D419" s="47"/>
      <c r="E419" s="48"/>
      <c r="F419" s="49"/>
    </row>
    <row r="420" spans="3:6" ht="14.1" customHeight="1" x14ac:dyDescent="0.2">
      <c r="C420" s="46"/>
      <c r="D420" s="47"/>
      <c r="E420" s="48"/>
      <c r="F420" s="49"/>
    </row>
    <row r="421" spans="3:6" ht="14.1" customHeight="1" x14ac:dyDescent="0.2">
      <c r="C421" s="46"/>
      <c r="D421" s="47"/>
      <c r="E421" s="48"/>
      <c r="F421" s="49"/>
    </row>
    <row r="422" spans="3:6" ht="14.1" customHeight="1" x14ac:dyDescent="0.2">
      <c r="C422" s="46"/>
      <c r="D422" s="47"/>
      <c r="E422" s="48"/>
      <c r="F422" s="49"/>
    </row>
    <row r="423" spans="3:6" ht="14.1" customHeight="1" x14ac:dyDescent="0.2">
      <c r="C423" s="46"/>
      <c r="D423" s="47"/>
      <c r="E423" s="48"/>
      <c r="F423" s="49"/>
    </row>
    <row r="424" spans="3:6" ht="14.1" customHeight="1" x14ac:dyDescent="0.2">
      <c r="C424" s="46"/>
      <c r="D424" s="47"/>
      <c r="E424" s="48"/>
      <c r="F424" s="49"/>
    </row>
    <row r="425" spans="3:6" ht="14.1" customHeight="1" x14ac:dyDescent="0.2">
      <c r="C425" s="46"/>
      <c r="D425" s="47"/>
      <c r="E425" s="48"/>
      <c r="F425" s="49"/>
    </row>
    <row r="426" spans="3:6" ht="14.1" customHeight="1" x14ac:dyDescent="0.2">
      <c r="C426" s="46"/>
      <c r="D426" s="47"/>
      <c r="E426" s="48"/>
      <c r="F426" s="49"/>
    </row>
    <row r="427" spans="3:6" ht="14.1" customHeight="1" x14ac:dyDescent="0.2">
      <c r="C427" s="46"/>
      <c r="D427" s="47"/>
      <c r="E427" s="48"/>
      <c r="F427" s="49"/>
    </row>
    <row r="428" spans="3:6" ht="14.1" customHeight="1" x14ac:dyDescent="0.2">
      <c r="C428" s="46"/>
      <c r="D428" s="47"/>
      <c r="E428" s="48"/>
      <c r="F428" s="49"/>
    </row>
    <row r="429" spans="3:6" ht="14.1" customHeight="1" x14ac:dyDescent="0.2">
      <c r="C429" s="46"/>
      <c r="D429" s="47"/>
      <c r="E429" s="48"/>
      <c r="F429" s="49"/>
    </row>
    <row r="430" spans="3:6" ht="14.1" customHeight="1" x14ac:dyDescent="0.2">
      <c r="C430" s="46"/>
      <c r="D430" s="47"/>
      <c r="E430" s="48"/>
      <c r="F430" s="49"/>
    </row>
    <row r="431" spans="3:6" ht="14.1" customHeight="1" x14ac:dyDescent="0.2">
      <c r="C431" s="46"/>
      <c r="D431" s="47"/>
      <c r="E431" s="48"/>
      <c r="F431" s="49"/>
    </row>
    <row r="432" spans="3:6" ht="14.1" customHeight="1" x14ac:dyDescent="0.2">
      <c r="C432" s="46"/>
      <c r="D432" s="47"/>
      <c r="E432" s="48"/>
      <c r="F432" s="49"/>
    </row>
    <row r="433" spans="3:6" ht="14.1" customHeight="1" x14ac:dyDescent="0.2">
      <c r="C433" s="46"/>
      <c r="D433" s="47"/>
      <c r="E433" s="48"/>
      <c r="F433" s="49"/>
    </row>
    <row r="434" spans="3:6" ht="14.1" customHeight="1" x14ac:dyDescent="0.2">
      <c r="C434" s="46"/>
      <c r="D434" s="47"/>
      <c r="E434" s="48"/>
      <c r="F434" s="49"/>
    </row>
    <row r="435" spans="3:6" ht="14.1" customHeight="1" x14ac:dyDescent="0.2">
      <c r="C435" s="46"/>
      <c r="D435" s="47"/>
      <c r="E435" s="48"/>
      <c r="F435" s="49"/>
    </row>
    <row r="436" spans="3:6" ht="14.1" customHeight="1" x14ac:dyDescent="0.2">
      <c r="C436" s="46"/>
      <c r="D436" s="47"/>
      <c r="E436" s="48"/>
      <c r="F436" s="49"/>
    </row>
    <row r="437" spans="3:6" ht="14.1" customHeight="1" x14ac:dyDescent="0.2">
      <c r="C437" s="46"/>
      <c r="D437" s="47"/>
      <c r="E437" s="48"/>
      <c r="F437" s="49"/>
    </row>
    <row r="438" spans="3:6" ht="14.1" customHeight="1" x14ac:dyDescent="0.2">
      <c r="C438" s="46"/>
      <c r="D438" s="47"/>
      <c r="E438" s="48"/>
      <c r="F438" s="49"/>
    </row>
    <row r="439" spans="3:6" ht="14.1" customHeight="1" x14ac:dyDescent="0.2">
      <c r="C439" s="46"/>
      <c r="D439" s="47"/>
      <c r="E439" s="48"/>
      <c r="F439" s="49"/>
    </row>
    <row r="440" spans="3:6" ht="14.1" customHeight="1" x14ac:dyDescent="0.2">
      <c r="C440" s="46"/>
      <c r="D440" s="47"/>
      <c r="E440" s="48"/>
      <c r="F440" s="49"/>
    </row>
    <row r="441" spans="3:6" ht="14.1" customHeight="1" x14ac:dyDescent="0.2">
      <c r="C441" s="46"/>
      <c r="D441" s="47"/>
      <c r="E441" s="48"/>
      <c r="F441" s="49"/>
    </row>
    <row r="442" spans="3:6" ht="14.1" customHeight="1" x14ac:dyDescent="0.2">
      <c r="C442" s="46"/>
      <c r="D442" s="47"/>
      <c r="E442" s="48"/>
      <c r="F442" s="49"/>
    </row>
    <row r="443" spans="3:6" ht="14.1" customHeight="1" x14ac:dyDescent="0.2">
      <c r="C443" s="46"/>
      <c r="D443" s="47"/>
      <c r="E443" s="48"/>
      <c r="F443" s="49"/>
    </row>
    <row r="444" spans="3:6" ht="14.1" customHeight="1" x14ac:dyDescent="0.2">
      <c r="C444" s="46"/>
      <c r="D444" s="47"/>
      <c r="E444" s="48"/>
      <c r="F444" s="49"/>
    </row>
    <row r="445" spans="3:6" ht="14.1" customHeight="1" x14ac:dyDescent="0.2">
      <c r="C445" s="46"/>
      <c r="D445" s="47"/>
      <c r="E445" s="48"/>
      <c r="F445" s="49"/>
    </row>
    <row r="446" spans="3:6" ht="14.1" customHeight="1" x14ac:dyDescent="0.2">
      <c r="C446" s="46"/>
      <c r="D446" s="47"/>
      <c r="E446" s="48"/>
      <c r="F446" s="49"/>
    </row>
    <row r="447" spans="3:6" ht="14.1" customHeight="1" x14ac:dyDescent="0.2">
      <c r="C447" s="46"/>
      <c r="D447" s="47"/>
      <c r="E447" s="48"/>
      <c r="F447" s="49"/>
    </row>
    <row r="448" spans="3:6" ht="14.1" customHeight="1" x14ac:dyDescent="0.2">
      <c r="C448" s="46"/>
      <c r="D448" s="47"/>
      <c r="E448" s="48"/>
      <c r="F448" s="49"/>
    </row>
    <row r="449" spans="3:6" ht="14.1" customHeight="1" x14ac:dyDescent="0.2">
      <c r="C449" s="46"/>
      <c r="D449" s="47"/>
      <c r="E449" s="48"/>
      <c r="F449" s="49"/>
    </row>
    <row r="450" spans="3:6" ht="14.1" customHeight="1" x14ac:dyDescent="0.2">
      <c r="C450" s="46"/>
      <c r="D450" s="47"/>
      <c r="E450" s="48"/>
      <c r="F450" s="49"/>
    </row>
    <row r="451" spans="3:6" ht="14.1" customHeight="1" x14ac:dyDescent="0.2">
      <c r="C451" s="46"/>
      <c r="D451" s="47"/>
      <c r="E451" s="48"/>
      <c r="F451" s="49"/>
    </row>
    <row r="452" spans="3:6" ht="14.1" customHeight="1" x14ac:dyDescent="0.2">
      <c r="C452" s="46"/>
      <c r="D452" s="47"/>
      <c r="E452" s="48"/>
      <c r="F452" s="49"/>
    </row>
    <row r="453" spans="3:6" ht="14.1" customHeight="1" x14ac:dyDescent="0.2">
      <c r="C453" s="46"/>
      <c r="D453" s="47"/>
      <c r="E453" s="48"/>
      <c r="F453" s="49"/>
    </row>
    <row r="454" spans="3:6" ht="14.1" customHeight="1" x14ac:dyDescent="0.2">
      <c r="C454" s="46"/>
      <c r="D454" s="47"/>
      <c r="E454" s="48"/>
      <c r="F454" s="49"/>
    </row>
    <row r="455" spans="3:6" ht="14.1" customHeight="1" x14ac:dyDescent="0.2">
      <c r="C455" s="46"/>
      <c r="D455" s="47"/>
      <c r="E455" s="48"/>
      <c r="F455" s="49"/>
    </row>
    <row r="456" spans="3:6" ht="14.1" customHeight="1" x14ac:dyDescent="0.2">
      <c r="C456" s="46"/>
      <c r="D456" s="47"/>
      <c r="E456" s="48"/>
      <c r="F456" s="49"/>
    </row>
    <row r="457" spans="3:6" ht="14.1" customHeight="1" x14ac:dyDescent="0.2">
      <c r="C457" s="46"/>
      <c r="D457" s="47"/>
      <c r="E457" s="48"/>
      <c r="F457" s="49"/>
    </row>
    <row r="458" spans="3:6" ht="14.1" customHeight="1" x14ac:dyDescent="0.2">
      <c r="C458" s="46"/>
      <c r="D458" s="47"/>
      <c r="E458" s="48"/>
      <c r="F458" s="49"/>
    </row>
    <row r="459" spans="3:6" ht="14.1" customHeight="1" x14ac:dyDescent="0.2">
      <c r="C459" s="46"/>
      <c r="D459" s="47"/>
      <c r="E459" s="48"/>
      <c r="F459" s="49"/>
    </row>
    <row r="460" spans="3:6" ht="14.1" customHeight="1" x14ac:dyDescent="0.2">
      <c r="C460" s="46"/>
      <c r="D460" s="47"/>
      <c r="E460" s="48"/>
      <c r="F460" s="49"/>
    </row>
    <row r="461" spans="3:6" ht="14.1" customHeight="1" x14ac:dyDescent="0.2">
      <c r="C461" s="46"/>
      <c r="D461" s="47"/>
      <c r="E461" s="48"/>
      <c r="F461" s="49"/>
    </row>
    <row r="462" spans="3:6" ht="14.1" customHeight="1" x14ac:dyDescent="0.2">
      <c r="C462" s="46"/>
      <c r="D462" s="47"/>
      <c r="E462" s="48"/>
      <c r="F462" s="49"/>
    </row>
    <row r="463" spans="3:6" ht="14.1" customHeight="1" x14ac:dyDescent="0.2">
      <c r="C463" s="46"/>
      <c r="D463" s="47"/>
      <c r="E463" s="48"/>
      <c r="F463" s="49"/>
    </row>
    <row r="464" spans="3:6" ht="14.1" customHeight="1" x14ac:dyDescent="0.2">
      <c r="C464" s="46"/>
      <c r="D464" s="47"/>
      <c r="E464" s="48"/>
      <c r="F464" s="49"/>
    </row>
    <row r="465" spans="3:6" ht="14.1" customHeight="1" x14ac:dyDescent="0.2">
      <c r="C465" s="46"/>
      <c r="D465" s="47"/>
      <c r="E465" s="48"/>
      <c r="F465" s="49"/>
    </row>
    <row r="466" spans="3:6" ht="14.1" customHeight="1" x14ac:dyDescent="0.2">
      <c r="C466" s="46"/>
      <c r="D466" s="47"/>
      <c r="E466" s="48"/>
      <c r="F466" s="49"/>
    </row>
    <row r="467" spans="3:6" ht="14.1" customHeight="1" x14ac:dyDescent="0.2">
      <c r="C467" s="46"/>
      <c r="D467" s="47"/>
      <c r="E467" s="48"/>
      <c r="F467" s="49"/>
    </row>
    <row r="468" spans="3:6" ht="14.1" customHeight="1" x14ac:dyDescent="0.2">
      <c r="C468" s="46"/>
      <c r="D468" s="47"/>
      <c r="E468" s="48"/>
      <c r="F468" s="49"/>
    </row>
    <row r="469" spans="3:6" ht="14.1" customHeight="1" x14ac:dyDescent="0.2">
      <c r="C469" s="46"/>
      <c r="D469" s="47"/>
      <c r="E469" s="48"/>
      <c r="F469" s="49"/>
    </row>
    <row r="470" spans="3:6" ht="14.1" customHeight="1" x14ac:dyDescent="0.2">
      <c r="C470" s="46"/>
      <c r="D470" s="47"/>
      <c r="E470" s="48"/>
      <c r="F470" s="49"/>
    </row>
    <row r="471" spans="3:6" ht="14.1" customHeight="1" x14ac:dyDescent="0.2">
      <c r="C471" s="46"/>
      <c r="D471" s="47"/>
      <c r="E471" s="48"/>
      <c r="F471" s="49"/>
    </row>
    <row r="472" spans="3:6" ht="14.1" customHeight="1" x14ac:dyDescent="0.2">
      <c r="C472" s="46"/>
      <c r="D472" s="47"/>
      <c r="E472" s="48"/>
      <c r="F472" s="49"/>
    </row>
    <row r="473" spans="3:6" ht="14.1" customHeight="1" x14ac:dyDescent="0.2">
      <c r="C473" s="46"/>
      <c r="D473" s="47"/>
      <c r="E473" s="48"/>
      <c r="F473" s="49"/>
    </row>
    <row r="474" spans="3:6" ht="14.1" customHeight="1" x14ac:dyDescent="0.2">
      <c r="C474" s="46"/>
      <c r="D474" s="47"/>
      <c r="E474" s="48"/>
      <c r="F474" s="49"/>
    </row>
    <row r="475" spans="3:6" ht="14.1" customHeight="1" x14ac:dyDescent="0.2">
      <c r="C475" s="46"/>
      <c r="D475" s="47"/>
      <c r="E475" s="48"/>
      <c r="F475" s="49"/>
    </row>
    <row r="476" spans="3:6" ht="14.1" customHeight="1" x14ac:dyDescent="0.2">
      <c r="C476" s="46"/>
      <c r="D476" s="47"/>
      <c r="E476" s="48"/>
      <c r="F476" s="49"/>
    </row>
    <row r="477" spans="3:6" ht="14.1" customHeight="1" x14ac:dyDescent="0.2">
      <c r="C477" s="46"/>
      <c r="D477" s="47"/>
      <c r="E477" s="48"/>
      <c r="F477" s="49"/>
    </row>
    <row r="478" spans="3:6" ht="14.1" customHeight="1" x14ac:dyDescent="0.2">
      <c r="C478" s="46"/>
      <c r="D478" s="47"/>
      <c r="E478" s="48"/>
      <c r="F478" s="49"/>
    </row>
    <row r="479" spans="3:6" ht="14.1" customHeight="1" x14ac:dyDescent="0.2">
      <c r="C479" s="46"/>
      <c r="D479" s="47"/>
      <c r="E479" s="48"/>
      <c r="F479" s="49"/>
    </row>
    <row r="480" spans="3:6" ht="14.1" customHeight="1" x14ac:dyDescent="0.2">
      <c r="C480" s="46"/>
      <c r="D480" s="47"/>
      <c r="E480" s="48"/>
      <c r="F480" s="49"/>
    </row>
    <row r="481" spans="3:6" ht="14.1" customHeight="1" x14ac:dyDescent="0.2">
      <c r="C481" s="46"/>
      <c r="D481" s="47"/>
      <c r="E481" s="48"/>
      <c r="F481" s="49"/>
    </row>
    <row r="482" spans="3:6" ht="14.1" customHeight="1" x14ac:dyDescent="0.2">
      <c r="C482" s="46"/>
      <c r="D482" s="47"/>
      <c r="E482" s="48"/>
      <c r="F482" s="49"/>
    </row>
    <row r="483" spans="3:6" ht="14.1" customHeight="1" x14ac:dyDescent="0.2">
      <c r="C483" s="46"/>
      <c r="D483" s="47"/>
      <c r="E483" s="48"/>
      <c r="F483" s="49"/>
    </row>
    <row r="484" spans="3:6" ht="14.1" customHeight="1" x14ac:dyDescent="0.2">
      <c r="C484" s="46"/>
      <c r="D484" s="47"/>
      <c r="E484" s="48"/>
      <c r="F484" s="49"/>
    </row>
    <row r="485" spans="3:6" ht="14.1" customHeight="1" x14ac:dyDescent="0.2">
      <c r="C485" s="46"/>
      <c r="D485" s="47"/>
      <c r="E485" s="48"/>
      <c r="F485" s="49"/>
    </row>
    <row r="486" spans="3:6" ht="14.1" customHeight="1" x14ac:dyDescent="0.2">
      <c r="C486" s="46"/>
      <c r="D486" s="47"/>
      <c r="E486" s="48"/>
      <c r="F486" s="49"/>
    </row>
    <row r="487" spans="3:6" ht="14.1" customHeight="1" x14ac:dyDescent="0.2">
      <c r="C487" s="46"/>
      <c r="D487" s="47"/>
      <c r="E487" s="48"/>
      <c r="F487" s="49"/>
    </row>
    <row r="488" spans="3:6" ht="14.1" customHeight="1" x14ac:dyDescent="0.2">
      <c r="C488" s="46"/>
      <c r="D488" s="47"/>
      <c r="E488" s="48"/>
      <c r="F488" s="49"/>
    </row>
    <row r="489" spans="3:6" ht="14.1" customHeight="1" x14ac:dyDescent="0.2">
      <c r="C489" s="46"/>
      <c r="D489" s="47"/>
      <c r="E489" s="48"/>
      <c r="F489" s="49"/>
    </row>
    <row r="490" spans="3:6" ht="14.1" customHeight="1" x14ac:dyDescent="0.2">
      <c r="C490" s="46"/>
      <c r="D490" s="47"/>
      <c r="E490" s="48"/>
      <c r="F490" s="49"/>
    </row>
    <row r="491" spans="3:6" ht="14.1" customHeight="1" x14ac:dyDescent="0.2">
      <c r="C491" s="46"/>
      <c r="D491" s="47"/>
      <c r="E491" s="48"/>
      <c r="F491" s="49"/>
    </row>
    <row r="492" spans="3:6" ht="14.1" customHeight="1" x14ac:dyDescent="0.2">
      <c r="C492" s="46"/>
      <c r="D492" s="47"/>
      <c r="E492" s="48"/>
      <c r="F492" s="49"/>
    </row>
    <row r="493" spans="3:6" ht="14.1" customHeight="1" x14ac:dyDescent="0.2">
      <c r="C493" s="46"/>
      <c r="D493" s="47"/>
      <c r="E493" s="48"/>
      <c r="F493" s="49"/>
    </row>
    <row r="494" spans="3:6" ht="14.1" customHeight="1" x14ac:dyDescent="0.2">
      <c r="C494" s="46"/>
      <c r="D494" s="47"/>
      <c r="E494" s="48"/>
      <c r="F494" s="49"/>
    </row>
    <row r="495" spans="3:6" ht="14.1" customHeight="1" x14ac:dyDescent="0.2">
      <c r="C495" s="46"/>
      <c r="D495" s="47"/>
      <c r="E495" s="48"/>
      <c r="F495" s="49"/>
    </row>
    <row r="496" spans="3:6" ht="14.1" customHeight="1" x14ac:dyDescent="0.2">
      <c r="C496" s="46"/>
      <c r="D496" s="47"/>
      <c r="E496" s="48"/>
      <c r="F496" s="49"/>
    </row>
    <row r="497" spans="3:6" ht="14.1" customHeight="1" x14ac:dyDescent="0.2">
      <c r="C497" s="46"/>
      <c r="D497" s="47"/>
      <c r="E497" s="48"/>
      <c r="F497" s="49"/>
    </row>
    <row r="498" spans="3:6" ht="14.1" customHeight="1" x14ac:dyDescent="0.2">
      <c r="C498" s="46"/>
      <c r="D498" s="47"/>
      <c r="E498" s="48"/>
      <c r="F498" s="49"/>
    </row>
    <row r="499" spans="3:6" ht="14.1" customHeight="1" x14ac:dyDescent="0.2">
      <c r="C499" s="46"/>
      <c r="D499" s="47"/>
      <c r="E499" s="48"/>
      <c r="F499" s="49"/>
    </row>
    <row r="500" spans="3:6" ht="14.1" customHeight="1" x14ac:dyDescent="0.2">
      <c r="C500" s="46"/>
      <c r="D500" s="47"/>
      <c r="E500" s="48"/>
      <c r="F500" s="49"/>
    </row>
    <row r="501" spans="3:6" ht="14.1" customHeight="1" x14ac:dyDescent="0.2">
      <c r="C501" s="46"/>
      <c r="D501" s="47"/>
      <c r="E501" s="48"/>
      <c r="F501" s="49"/>
    </row>
    <row r="502" spans="3:6" ht="14.1" customHeight="1" x14ac:dyDescent="0.2">
      <c r="C502" s="46"/>
      <c r="D502" s="47"/>
      <c r="E502" s="48"/>
      <c r="F502" s="49"/>
    </row>
    <row r="503" spans="3:6" ht="14.1" customHeight="1" x14ac:dyDescent="0.2">
      <c r="C503" s="46"/>
      <c r="D503" s="47"/>
      <c r="E503" s="48"/>
      <c r="F503" s="49"/>
    </row>
    <row r="504" spans="3:6" ht="14.1" customHeight="1" x14ac:dyDescent="0.2">
      <c r="C504" s="46"/>
      <c r="D504" s="47"/>
      <c r="E504" s="48"/>
      <c r="F504" s="49"/>
    </row>
    <row r="505" spans="3:6" ht="14.1" customHeight="1" x14ac:dyDescent="0.2">
      <c r="C505" s="46"/>
      <c r="D505" s="47"/>
      <c r="E505" s="48"/>
      <c r="F505" s="49"/>
    </row>
    <row r="506" spans="3:6" ht="14.1" customHeight="1" x14ac:dyDescent="0.2">
      <c r="C506" s="46"/>
      <c r="D506" s="47"/>
      <c r="E506" s="48"/>
      <c r="F506" s="49"/>
    </row>
    <row r="507" spans="3:6" ht="14.1" customHeight="1" x14ac:dyDescent="0.2">
      <c r="C507" s="46"/>
      <c r="D507" s="47"/>
      <c r="E507" s="48"/>
      <c r="F507" s="49"/>
    </row>
    <row r="508" spans="3:6" ht="14.1" customHeight="1" x14ac:dyDescent="0.2">
      <c r="C508" s="46"/>
      <c r="D508" s="47"/>
      <c r="E508" s="48"/>
      <c r="F508" s="49"/>
    </row>
    <row r="509" spans="3:6" ht="14.1" customHeight="1" x14ac:dyDescent="0.2">
      <c r="C509" s="46"/>
      <c r="D509" s="47"/>
      <c r="E509" s="48"/>
      <c r="F509" s="49"/>
    </row>
    <row r="510" spans="3:6" ht="14.1" customHeight="1" x14ac:dyDescent="0.2">
      <c r="C510" s="46"/>
      <c r="D510" s="47"/>
      <c r="E510" s="48"/>
      <c r="F510" s="49"/>
    </row>
    <row r="511" spans="3:6" ht="14.1" customHeight="1" x14ac:dyDescent="0.2">
      <c r="C511" s="46"/>
      <c r="D511" s="47"/>
      <c r="E511" s="48"/>
      <c r="F511" s="49"/>
    </row>
    <row r="512" spans="3:6" ht="14.1" customHeight="1" x14ac:dyDescent="0.2">
      <c r="C512" s="46"/>
      <c r="D512" s="47"/>
      <c r="E512" s="48"/>
      <c r="F512" s="49"/>
    </row>
    <row r="513" spans="3:6" ht="14.1" customHeight="1" x14ac:dyDescent="0.2">
      <c r="C513" s="46"/>
      <c r="D513" s="47"/>
      <c r="E513" s="48"/>
      <c r="F513" s="49"/>
    </row>
    <row r="514" spans="3:6" ht="14.1" customHeight="1" x14ac:dyDescent="0.2">
      <c r="C514" s="46"/>
      <c r="D514" s="47"/>
      <c r="E514" s="48"/>
      <c r="F514" s="49"/>
    </row>
    <row r="515" spans="3:6" ht="14.1" customHeight="1" x14ac:dyDescent="0.2">
      <c r="C515" s="46"/>
      <c r="D515" s="47"/>
      <c r="E515" s="48"/>
      <c r="F515" s="49"/>
    </row>
    <row r="516" spans="3:6" ht="14.1" customHeight="1" x14ac:dyDescent="0.2">
      <c r="C516" s="46"/>
      <c r="D516" s="47"/>
      <c r="E516" s="48"/>
      <c r="F516" s="49"/>
    </row>
    <row r="517" spans="3:6" ht="14.1" customHeight="1" x14ac:dyDescent="0.2">
      <c r="C517" s="46"/>
      <c r="D517" s="47"/>
      <c r="E517" s="48"/>
      <c r="F517" s="49"/>
    </row>
    <row r="518" spans="3:6" ht="14.1" customHeight="1" x14ac:dyDescent="0.2">
      <c r="C518" s="46"/>
      <c r="D518" s="47"/>
      <c r="E518" s="48"/>
      <c r="F518" s="49"/>
    </row>
    <row r="519" spans="3:6" ht="14.1" customHeight="1" x14ac:dyDescent="0.2">
      <c r="C519" s="46"/>
      <c r="D519" s="47"/>
      <c r="E519" s="48"/>
      <c r="F519" s="49"/>
    </row>
    <row r="520" spans="3:6" ht="14.1" customHeight="1" x14ac:dyDescent="0.2">
      <c r="C520" s="46"/>
      <c r="D520" s="47"/>
      <c r="E520" s="48"/>
      <c r="F520" s="49"/>
    </row>
    <row r="521" spans="3:6" ht="14.1" customHeight="1" x14ac:dyDescent="0.2">
      <c r="C521" s="46"/>
      <c r="D521" s="47"/>
      <c r="E521" s="48"/>
      <c r="F521" s="49"/>
    </row>
    <row r="522" spans="3:6" ht="14.1" customHeight="1" x14ac:dyDescent="0.2">
      <c r="C522" s="46"/>
      <c r="D522" s="47"/>
      <c r="E522" s="48"/>
      <c r="F522" s="49"/>
    </row>
    <row r="523" spans="3:6" ht="14.1" customHeight="1" x14ac:dyDescent="0.2">
      <c r="C523" s="46"/>
      <c r="D523" s="47"/>
      <c r="E523" s="48"/>
      <c r="F523" s="49"/>
    </row>
    <row r="524" spans="3:6" ht="14.1" customHeight="1" x14ac:dyDescent="0.2">
      <c r="C524" s="46"/>
      <c r="D524" s="47"/>
      <c r="E524" s="48"/>
      <c r="F524" s="49"/>
    </row>
    <row r="525" spans="3:6" ht="14.1" customHeight="1" x14ac:dyDescent="0.2">
      <c r="C525" s="46"/>
      <c r="D525" s="47"/>
      <c r="E525" s="48"/>
      <c r="F525" s="49"/>
    </row>
    <row r="526" spans="3:6" ht="14.1" customHeight="1" x14ac:dyDescent="0.2">
      <c r="C526" s="46"/>
      <c r="D526" s="47"/>
      <c r="E526" s="48"/>
      <c r="F526" s="49"/>
    </row>
    <row r="527" spans="3:6" ht="14.1" customHeight="1" x14ac:dyDescent="0.2">
      <c r="C527" s="46"/>
      <c r="D527" s="47"/>
      <c r="E527" s="48"/>
      <c r="F527" s="49"/>
    </row>
    <row r="528" spans="3:6" ht="14.1" customHeight="1" x14ac:dyDescent="0.2">
      <c r="C528" s="46"/>
      <c r="D528" s="47"/>
      <c r="E528" s="48"/>
      <c r="F528" s="49"/>
    </row>
    <row r="529" spans="3:6" ht="14.1" customHeight="1" x14ac:dyDescent="0.2">
      <c r="C529" s="46"/>
      <c r="D529" s="47"/>
      <c r="E529" s="48"/>
      <c r="F529" s="49"/>
    </row>
    <row r="530" spans="3:6" ht="14.1" customHeight="1" x14ac:dyDescent="0.2">
      <c r="C530" s="46"/>
      <c r="D530" s="47"/>
      <c r="E530" s="48"/>
      <c r="F530" s="49"/>
    </row>
    <row r="531" spans="3:6" ht="14.1" customHeight="1" x14ac:dyDescent="0.2">
      <c r="C531" s="46"/>
      <c r="D531" s="47"/>
      <c r="E531" s="48"/>
      <c r="F531" s="49"/>
    </row>
    <row r="532" spans="3:6" ht="14.1" customHeight="1" x14ac:dyDescent="0.2">
      <c r="C532" s="46"/>
      <c r="D532" s="47"/>
      <c r="E532" s="48"/>
      <c r="F532" s="49"/>
    </row>
    <row r="533" spans="3:6" ht="14.1" customHeight="1" x14ac:dyDescent="0.2">
      <c r="C533" s="46"/>
      <c r="D533" s="47"/>
      <c r="E533" s="48"/>
      <c r="F533" s="49"/>
    </row>
    <row r="534" spans="3:6" ht="14.1" customHeight="1" x14ac:dyDescent="0.2">
      <c r="C534" s="46"/>
      <c r="D534" s="47"/>
      <c r="E534" s="48"/>
      <c r="F534" s="49"/>
    </row>
    <row r="535" spans="3:6" ht="14.1" customHeight="1" x14ac:dyDescent="0.2">
      <c r="C535" s="46"/>
      <c r="D535" s="47"/>
      <c r="E535" s="48"/>
      <c r="F535" s="49"/>
    </row>
    <row r="536" spans="3:6" ht="14.1" customHeight="1" x14ac:dyDescent="0.2">
      <c r="C536" s="46"/>
      <c r="D536" s="47"/>
      <c r="E536" s="48"/>
      <c r="F536" s="49"/>
    </row>
    <row r="537" spans="3:6" ht="14.1" customHeight="1" x14ac:dyDescent="0.2">
      <c r="C537" s="46"/>
      <c r="D537" s="47"/>
      <c r="E537" s="48"/>
      <c r="F537" s="49"/>
    </row>
    <row r="538" spans="3:6" ht="14.1" customHeight="1" x14ac:dyDescent="0.2">
      <c r="C538" s="46"/>
      <c r="D538" s="47"/>
      <c r="E538" s="48"/>
      <c r="F538" s="49"/>
    </row>
    <row r="539" spans="3:6" ht="14.1" customHeight="1" x14ac:dyDescent="0.2">
      <c r="C539" s="46"/>
      <c r="D539" s="47"/>
      <c r="E539" s="48"/>
      <c r="F539" s="49"/>
    </row>
    <row r="540" spans="3:6" ht="14.1" customHeight="1" x14ac:dyDescent="0.2">
      <c r="C540" s="46"/>
      <c r="D540" s="47"/>
      <c r="E540" s="48"/>
      <c r="F540" s="49"/>
    </row>
    <row r="541" spans="3:6" ht="14.1" customHeight="1" x14ac:dyDescent="0.2">
      <c r="C541" s="46"/>
      <c r="D541" s="47"/>
      <c r="E541" s="48"/>
      <c r="F541" s="49"/>
    </row>
    <row r="542" spans="3:6" ht="14.1" customHeight="1" x14ac:dyDescent="0.2">
      <c r="C542" s="46"/>
      <c r="D542" s="47"/>
      <c r="E542" s="48"/>
      <c r="F542" s="49"/>
    </row>
    <row r="543" spans="3:6" ht="14.1" customHeight="1" x14ac:dyDescent="0.2">
      <c r="C543" s="46"/>
      <c r="D543" s="47"/>
      <c r="E543" s="48"/>
      <c r="F543" s="49"/>
    </row>
    <row r="544" spans="3:6" ht="14.1" customHeight="1" x14ac:dyDescent="0.2">
      <c r="C544" s="46"/>
      <c r="D544" s="47"/>
      <c r="E544" s="48"/>
      <c r="F544" s="49"/>
    </row>
    <row r="545" spans="3:6" ht="14.1" customHeight="1" x14ac:dyDescent="0.2">
      <c r="C545" s="46"/>
      <c r="D545" s="47"/>
      <c r="E545" s="48"/>
      <c r="F545" s="49"/>
    </row>
    <row r="546" spans="3:6" ht="14.1" customHeight="1" x14ac:dyDescent="0.2">
      <c r="C546" s="46"/>
      <c r="D546" s="47"/>
      <c r="E546" s="48"/>
      <c r="F546" s="49"/>
    </row>
    <row r="547" spans="3:6" ht="14.1" customHeight="1" x14ac:dyDescent="0.2">
      <c r="C547" s="46"/>
      <c r="D547" s="47"/>
      <c r="E547" s="48"/>
      <c r="F547" s="49"/>
    </row>
    <row r="548" spans="3:6" ht="14.1" customHeight="1" x14ac:dyDescent="0.2">
      <c r="C548" s="46"/>
      <c r="D548" s="47"/>
      <c r="E548" s="48"/>
      <c r="F548" s="49"/>
    </row>
    <row r="549" spans="3:6" ht="14.1" customHeight="1" x14ac:dyDescent="0.2">
      <c r="C549" s="46"/>
      <c r="D549" s="47"/>
      <c r="E549" s="48"/>
      <c r="F549" s="49"/>
    </row>
    <row r="550" spans="3:6" ht="14.1" customHeight="1" x14ac:dyDescent="0.2">
      <c r="C550" s="46"/>
      <c r="D550" s="47"/>
      <c r="E550" s="48"/>
      <c r="F550" s="49"/>
    </row>
    <row r="551" spans="3:6" ht="14.1" customHeight="1" x14ac:dyDescent="0.2">
      <c r="C551" s="46"/>
      <c r="D551" s="47"/>
      <c r="E551" s="48"/>
      <c r="F551" s="49"/>
    </row>
    <row r="552" spans="3:6" ht="14.1" customHeight="1" x14ac:dyDescent="0.2">
      <c r="C552" s="46"/>
      <c r="D552" s="47"/>
      <c r="E552" s="48"/>
      <c r="F552" s="49"/>
    </row>
    <row r="553" spans="3:6" ht="14.1" customHeight="1" x14ac:dyDescent="0.2">
      <c r="C553" s="46"/>
      <c r="D553" s="47"/>
      <c r="E553" s="48"/>
      <c r="F553" s="49"/>
    </row>
    <row r="554" spans="3:6" ht="14.1" customHeight="1" x14ac:dyDescent="0.2">
      <c r="C554" s="46"/>
      <c r="D554" s="47"/>
      <c r="E554" s="48"/>
      <c r="F554" s="49"/>
    </row>
    <row r="555" spans="3:6" ht="14.1" customHeight="1" x14ac:dyDescent="0.2">
      <c r="C555" s="46"/>
      <c r="D555" s="47"/>
      <c r="E555" s="48"/>
      <c r="F555" s="49"/>
    </row>
    <row r="556" spans="3:6" ht="14.1" customHeight="1" x14ac:dyDescent="0.2">
      <c r="C556" s="46"/>
      <c r="D556" s="47"/>
      <c r="E556" s="48"/>
      <c r="F556" s="49"/>
    </row>
    <row r="557" spans="3:6" ht="14.1" customHeight="1" x14ac:dyDescent="0.2">
      <c r="C557" s="46"/>
      <c r="D557" s="47"/>
      <c r="E557" s="48"/>
      <c r="F557" s="49"/>
    </row>
    <row r="558" spans="3:6" ht="14.1" customHeight="1" x14ac:dyDescent="0.2">
      <c r="C558" s="46"/>
      <c r="D558" s="47"/>
      <c r="E558" s="48"/>
      <c r="F558" s="49"/>
    </row>
    <row r="559" spans="3:6" ht="14.1" customHeight="1" x14ac:dyDescent="0.2">
      <c r="C559" s="46"/>
      <c r="D559" s="47"/>
      <c r="E559" s="48"/>
      <c r="F559" s="49"/>
    </row>
    <row r="560" spans="3:6" ht="14.1" customHeight="1" x14ac:dyDescent="0.2">
      <c r="C560" s="46"/>
      <c r="D560" s="47"/>
      <c r="E560" s="48"/>
      <c r="F560" s="49"/>
    </row>
    <row r="561" spans="3:6" ht="14.1" customHeight="1" x14ac:dyDescent="0.2">
      <c r="C561" s="46"/>
      <c r="D561" s="47"/>
      <c r="E561" s="48"/>
      <c r="F561" s="49"/>
    </row>
    <row r="562" spans="3:6" ht="14.1" customHeight="1" x14ac:dyDescent="0.2">
      <c r="C562" s="46"/>
      <c r="D562" s="47"/>
      <c r="E562" s="48"/>
      <c r="F562" s="49"/>
    </row>
    <row r="563" spans="3:6" ht="14.1" customHeight="1" x14ac:dyDescent="0.2">
      <c r="C563" s="46"/>
      <c r="D563" s="47"/>
      <c r="E563" s="48"/>
      <c r="F563" s="49"/>
    </row>
    <row r="564" spans="3:6" ht="14.1" customHeight="1" x14ac:dyDescent="0.2">
      <c r="C564" s="46"/>
      <c r="D564" s="47"/>
      <c r="E564" s="48"/>
      <c r="F564" s="49"/>
    </row>
    <row r="565" spans="3:6" ht="14.1" customHeight="1" x14ac:dyDescent="0.2">
      <c r="C565" s="46"/>
      <c r="D565" s="47"/>
      <c r="E565" s="48"/>
      <c r="F565" s="49"/>
    </row>
    <row r="566" spans="3:6" ht="14.1" customHeight="1" x14ac:dyDescent="0.2">
      <c r="C566" s="46"/>
      <c r="D566" s="47"/>
      <c r="E566" s="48"/>
      <c r="F566" s="49"/>
    </row>
    <row r="567" spans="3:6" ht="14.1" customHeight="1" x14ac:dyDescent="0.2">
      <c r="C567" s="46"/>
      <c r="D567" s="47"/>
      <c r="E567" s="48"/>
      <c r="F567" s="49"/>
    </row>
    <row r="568" spans="3:6" ht="14.1" customHeight="1" x14ac:dyDescent="0.2">
      <c r="C568" s="46"/>
      <c r="D568" s="47"/>
      <c r="E568" s="48"/>
      <c r="F568" s="49"/>
    </row>
    <row r="569" spans="3:6" ht="14.1" customHeight="1" x14ac:dyDescent="0.2">
      <c r="C569" s="46"/>
      <c r="D569" s="47"/>
      <c r="E569" s="48"/>
      <c r="F569" s="49"/>
    </row>
    <row r="570" spans="3:6" ht="14.1" customHeight="1" x14ac:dyDescent="0.2">
      <c r="C570" s="46"/>
      <c r="D570" s="47"/>
      <c r="E570" s="48"/>
      <c r="F570" s="49"/>
    </row>
    <row r="571" spans="3:6" ht="14.1" customHeight="1" x14ac:dyDescent="0.2">
      <c r="C571" s="46"/>
      <c r="D571" s="47"/>
      <c r="E571" s="48"/>
      <c r="F571" s="49"/>
    </row>
    <row r="572" spans="3:6" ht="14.1" customHeight="1" x14ac:dyDescent="0.2">
      <c r="C572" s="46"/>
      <c r="D572" s="47"/>
      <c r="E572" s="48"/>
      <c r="F572" s="49"/>
    </row>
    <row r="573" spans="3:6" ht="14.1" customHeight="1" x14ac:dyDescent="0.2">
      <c r="C573" s="46"/>
      <c r="D573" s="47"/>
      <c r="E573" s="48"/>
      <c r="F573" s="49"/>
    </row>
    <row r="574" spans="3:6" ht="14.1" customHeight="1" x14ac:dyDescent="0.2">
      <c r="C574" s="46"/>
      <c r="D574" s="47"/>
      <c r="E574" s="48"/>
      <c r="F574" s="49"/>
    </row>
    <row r="575" spans="3:6" ht="14.1" customHeight="1" x14ac:dyDescent="0.2">
      <c r="C575" s="46"/>
      <c r="D575" s="47"/>
      <c r="E575" s="48"/>
      <c r="F575" s="49"/>
    </row>
    <row r="576" spans="3:6" ht="14.1" customHeight="1" x14ac:dyDescent="0.2">
      <c r="C576" s="46"/>
      <c r="D576" s="47"/>
      <c r="E576" s="48"/>
      <c r="F576" s="49"/>
    </row>
    <row r="577" spans="3:6" ht="14.1" customHeight="1" x14ac:dyDescent="0.2">
      <c r="C577" s="46"/>
      <c r="D577" s="47"/>
      <c r="E577" s="48"/>
      <c r="F577" s="49"/>
    </row>
    <row r="578" spans="3:6" ht="14.1" customHeight="1" x14ac:dyDescent="0.2">
      <c r="C578" s="46"/>
      <c r="D578" s="47"/>
      <c r="E578" s="48"/>
      <c r="F578" s="49"/>
    </row>
    <row r="579" spans="3:6" ht="14.1" customHeight="1" x14ac:dyDescent="0.2">
      <c r="C579" s="46"/>
      <c r="D579" s="47"/>
      <c r="E579" s="48"/>
      <c r="F579" s="49"/>
    </row>
    <row r="580" spans="3:6" ht="14.1" customHeight="1" x14ac:dyDescent="0.2">
      <c r="C580" s="46"/>
      <c r="D580" s="47"/>
      <c r="E580" s="48"/>
      <c r="F580" s="49"/>
    </row>
    <row r="581" spans="3:6" ht="14.1" customHeight="1" x14ac:dyDescent="0.2">
      <c r="C581" s="46"/>
      <c r="D581" s="47"/>
      <c r="E581" s="48"/>
      <c r="F581" s="49"/>
    </row>
    <row r="582" spans="3:6" ht="14.1" customHeight="1" x14ac:dyDescent="0.2">
      <c r="C582" s="46"/>
      <c r="D582" s="47"/>
      <c r="E582" s="48"/>
      <c r="F582" s="49"/>
    </row>
    <row r="583" spans="3:6" ht="14.1" customHeight="1" x14ac:dyDescent="0.2">
      <c r="C583" s="46"/>
      <c r="D583" s="47"/>
      <c r="E583" s="48"/>
      <c r="F583" s="49"/>
    </row>
    <row r="584" spans="3:6" ht="14.1" customHeight="1" x14ac:dyDescent="0.2">
      <c r="C584" s="46"/>
      <c r="D584" s="47"/>
      <c r="E584" s="48"/>
      <c r="F584" s="49"/>
    </row>
    <row r="585" spans="3:6" ht="14.1" customHeight="1" x14ac:dyDescent="0.2">
      <c r="C585" s="46"/>
      <c r="D585" s="47"/>
      <c r="E585" s="48"/>
      <c r="F585" s="49"/>
    </row>
    <row r="586" spans="3:6" ht="14.1" customHeight="1" x14ac:dyDescent="0.2">
      <c r="C586" s="46"/>
      <c r="D586" s="47"/>
      <c r="E586" s="48"/>
      <c r="F586" s="49"/>
    </row>
    <row r="587" spans="3:6" ht="14.1" customHeight="1" x14ac:dyDescent="0.2">
      <c r="C587" s="46"/>
      <c r="D587" s="47"/>
      <c r="E587" s="48"/>
      <c r="F587" s="49"/>
    </row>
    <row r="588" spans="3:6" ht="14.1" customHeight="1" x14ac:dyDescent="0.2">
      <c r="C588" s="46"/>
      <c r="D588" s="47"/>
      <c r="E588" s="48"/>
      <c r="F588" s="49"/>
    </row>
    <row r="589" spans="3:6" ht="14.1" customHeight="1" x14ac:dyDescent="0.2">
      <c r="C589" s="46"/>
      <c r="D589" s="47"/>
      <c r="E589" s="48"/>
      <c r="F589" s="49"/>
    </row>
    <row r="590" spans="3:6" ht="14.1" customHeight="1" x14ac:dyDescent="0.2">
      <c r="C590" s="46"/>
      <c r="D590" s="47"/>
      <c r="E590" s="48"/>
      <c r="F590" s="49"/>
    </row>
    <row r="591" spans="3:6" ht="14.1" customHeight="1" x14ac:dyDescent="0.2">
      <c r="C591" s="46"/>
      <c r="D591" s="47"/>
      <c r="E591" s="48"/>
      <c r="F591" s="49"/>
    </row>
    <row r="592" spans="3:6" ht="14.1" customHeight="1" x14ac:dyDescent="0.2">
      <c r="C592" s="46"/>
      <c r="D592" s="47"/>
      <c r="E592" s="48"/>
      <c r="F592" s="49"/>
    </row>
    <row r="593" spans="3:6" ht="14.1" customHeight="1" x14ac:dyDescent="0.2">
      <c r="C593" s="46"/>
      <c r="D593" s="47"/>
      <c r="E593" s="48"/>
      <c r="F593" s="49"/>
    </row>
    <row r="594" spans="3:6" ht="14.1" customHeight="1" x14ac:dyDescent="0.2">
      <c r="C594" s="46"/>
      <c r="D594" s="47"/>
      <c r="E594" s="48"/>
      <c r="F594" s="49"/>
    </row>
    <row r="595" spans="3:6" ht="14.1" customHeight="1" x14ac:dyDescent="0.2">
      <c r="C595" s="46"/>
      <c r="D595" s="47"/>
      <c r="E595" s="48"/>
      <c r="F595" s="49"/>
    </row>
    <row r="596" spans="3:6" ht="14.1" customHeight="1" x14ac:dyDescent="0.2">
      <c r="C596" s="46"/>
      <c r="D596" s="47"/>
      <c r="E596" s="48"/>
      <c r="F596" s="49"/>
    </row>
    <row r="597" spans="3:6" ht="14.1" customHeight="1" x14ac:dyDescent="0.2">
      <c r="C597" s="46"/>
      <c r="D597" s="47"/>
      <c r="E597" s="48"/>
      <c r="F597" s="49"/>
    </row>
    <row r="598" spans="3:6" ht="14.1" customHeight="1" x14ac:dyDescent="0.2">
      <c r="C598" s="46"/>
      <c r="D598" s="47"/>
      <c r="E598" s="48"/>
      <c r="F598" s="49"/>
    </row>
    <row r="599" spans="3:6" ht="14.1" customHeight="1" x14ac:dyDescent="0.2">
      <c r="C599" s="46"/>
      <c r="D599" s="47"/>
      <c r="E599" s="48"/>
      <c r="F599" s="49"/>
    </row>
    <row r="600" spans="3:6" ht="14.1" customHeight="1" x14ac:dyDescent="0.2">
      <c r="C600" s="46"/>
      <c r="D600" s="47"/>
      <c r="E600" s="48"/>
      <c r="F600" s="49"/>
    </row>
    <row r="601" spans="3:6" ht="14.1" customHeight="1" x14ac:dyDescent="0.2">
      <c r="C601" s="46"/>
      <c r="D601" s="47"/>
      <c r="E601" s="48"/>
      <c r="F601" s="49"/>
    </row>
    <row r="602" spans="3:6" ht="14.1" customHeight="1" x14ac:dyDescent="0.2">
      <c r="C602" s="46"/>
      <c r="D602" s="47"/>
      <c r="E602" s="48"/>
      <c r="F602" s="49"/>
    </row>
    <row r="603" spans="3:6" ht="14.1" customHeight="1" x14ac:dyDescent="0.2">
      <c r="C603" s="46"/>
      <c r="D603" s="47"/>
      <c r="E603" s="48"/>
      <c r="F603" s="49"/>
    </row>
    <row r="604" spans="3:6" ht="14.1" customHeight="1" x14ac:dyDescent="0.2">
      <c r="C604" s="46"/>
      <c r="D604" s="47"/>
      <c r="E604" s="48"/>
      <c r="F604" s="49"/>
    </row>
    <row r="605" spans="3:6" ht="14.1" customHeight="1" x14ac:dyDescent="0.2">
      <c r="C605" s="46"/>
      <c r="D605" s="47"/>
      <c r="E605" s="48"/>
      <c r="F605" s="49"/>
    </row>
    <row r="606" spans="3:6" ht="14.1" customHeight="1" x14ac:dyDescent="0.2">
      <c r="C606" s="46"/>
      <c r="D606" s="47"/>
      <c r="E606" s="48"/>
      <c r="F606" s="49"/>
    </row>
    <row r="607" spans="3:6" ht="14.1" customHeight="1" x14ac:dyDescent="0.2">
      <c r="C607" s="46"/>
      <c r="D607" s="47"/>
      <c r="E607" s="48"/>
      <c r="F607" s="49"/>
    </row>
    <row r="608" spans="3:6" ht="14.1" customHeight="1" x14ac:dyDescent="0.2">
      <c r="C608" s="46"/>
      <c r="D608" s="47"/>
      <c r="E608" s="48"/>
      <c r="F608" s="49"/>
    </row>
    <row r="609" spans="3:6" ht="14.1" customHeight="1" x14ac:dyDescent="0.2">
      <c r="C609" s="46"/>
      <c r="D609" s="47"/>
      <c r="E609" s="48"/>
      <c r="F609" s="49"/>
    </row>
    <row r="610" spans="3:6" ht="14.1" customHeight="1" x14ac:dyDescent="0.2">
      <c r="C610" s="46"/>
      <c r="D610" s="47"/>
      <c r="E610" s="48"/>
      <c r="F610" s="49"/>
    </row>
    <row r="611" spans="3:6" ht="14.1" customHeight="1" x14ac:dyDescent="0.2">
      <c r="C611" s="46"/>
      <c r="D611" s="47"/>
      <c r="E611" s="48"/>
      <c r="F611" s="49"/>
    </row>
    <row r="612" spans="3:6" ht="14.1" customHeight="1" x14ac:dyDescent="0.2">
      <c r="C612" s="46"/>
      <c r="D612" s="47"/>
      <c r="E612" s="48"/>
      <c r="F612" s="49"/>
    </row>
    <row r="613" spans="3:6" ht="14.1" customHeight="1" x14ac:dyDescent="0.2">
      <c r="C613" s="46"/>
      <c r="D613" s="47"/>
      <c r="E613" s="48"/>
      <c r="F613" s="49"/>
    </row>
    <row r="614" spans="3:6" ht="14.1" customHeight="1" x14ac:dyDescent="0.2">
      <c r="C614" s="46"/>
      <c r="D614" s="47"/>
      <c r="E614" s="48"/>
      <c r="F614" s="49"/>
    </row>
    <row r="615" spans="3:6" ht="14.1" customHeight="1" x14ac:dyDescent="0.2">
      <c r="C615" s="46"/>
      <c r="D615" s="47"/>
      <c r="E615" s="48"/>
      <c r="F615" s="49"/>
    </row>
    <row r="616" spans="3:6" ht="14.1" customHeight="1" x14ac:dyDescent="0.2">
      <c r="C616" s="46"/>
      <c r="D616" s="47"/>
      <c r="E616" s="48"/>
      <c r="F616" s="49"/>
    </row>
    <row r="617" spans="3:6" ht="14.1" customHeight="1" x14ac:dyDescent="0.2">
      <c r="C617" s="46"/>
      <c r="D617" s="47"/>
      <c r="E617" s="48"/>
      <c r="F617" s="49"/>
    </row>
    <row r="618" spans="3:6" ht="14.1" customHeight="1" x14ac:dyDescent="0.2">
      <c r="C618" s="46"/>
      <c r="D618" s="47"/>
      <c r="E618" s="48"/>
      <c r="F618" s="49"/>
    </row>
    <row r="619" spans="3:6" ht="14.1" customHeight="1" x14ac:dyDescent="0.2">
      <c r="C619" s="46"/>
      <c r="D619" s="47"/>
      <c r="E619" s="48"/>
      <c r="F619" s="49"/>
    </row>
    <row r="620" spans="3:6" ht="14.1" customHeight="1" x14ac:dyDescent="0.2">
      <c r="C620" s="46"/>
      <c r="D620" s="47"/>
      <c r="E620" s="48"/>
      <c r="F620" s="49"/>
    </row>
    <row r="621" spans="3:6" ht="14.1" customHeight="1" x14ac:dyDescent="0.2">
      <c r="C621" s="46"/>
      <c r="D621" s="47"/>
      <c r="E621" s="48"/>
      <c r="F621" s="49"/>
    </row>
    <row r="622" spans="3:6" ht="14.1" customHeight="1" x14ac:dyDescent="0.2">
      <c r="C622" s="46"/>
      <c r="D622" s="47"/>
      <c r="E622" s="48"/>
      <c r="F622" s="49"/>
    </row>
    <row r="623" spans="3:6" ht="14.1" customHeight="1" x14ac:dyDescent="0.2">
      <c r="C623" s="46"/>
      <c r="D623" s="47"/>
      <c r="E623" s="48"/>
      <c r="F623" s="49"/>
    </row>
    <row r="624" spans="3:6" ht="14.1" customHeight="1" x14ac:dyDescent="0.2">
      <c r="C624" s="46"/>
      <c r="D624" s="47"/>
      <c r="E624" s="48"/>
      <c r="F624" s="49"/>
    </row>
    <row r="625" spans="3:6" ht="14.1" customHeight="1" x14ac:dyDescent="0.2">
      <c r="C625" s="46"/>
      <c r="D625" s="47"/>
      <c r="E625" s="48"/>
      <c r="F625" s="49"/>
    </row>
    <row r="626" spans="3:6" ht="14.1" customHeight="1" x14ac:dyDescent="0.2">
      <c r="C626" s="46"/>
      <c r="D626" s="47"/>
      <c r="E626" s="48"/>
      <c r="F626" s="49"/>
    </row>
    <row r="627" spans="3:6" ht="14.1" customHeight="1" x14ac:dyDescent="0.2">
      <c r="C627" s="46"/>
      <c r="D627" s="47"/>
      <c r="E627" s="48"/>
      <c r="F627" s="49"/>
    </row>
    <row r="628" spans="3:6" ht="14.1" customHeight="1" x14ac:dyDescent="0.2">
      <c r="C628" s="46"/>
      <c r="D628" s="47"/>
      <c r="E628" s="48"/>
      <c r="F628" s="49"/>
    </row>
    <row r="629" spans="3:6" ht="14.1" customHeight="1" x14ac:dyDescent="0.2">
      <c r="C629" s="46"/>
      <c r="D629" s="47"/>
      <c r="E629" s="48"/>
      <c r="F629" s="49"/>
    </row>
    <row r="630" spans="3:6" ht="14.1" customHeight="1" x14ac:dyDescent="0.2">
      <c r="C630" s="46"/>
      <c r="D630" s="47"/>
      <c r="E630" s="48"/>
      <c r="F630" s="49"/>
    </row>
    <row r="631" spans="3:6" ht="14.1" customHeight="1" x14ac:dyDescent="0.2">
      <c r="C631" s="46"/>
      <c r="D631" s="47"/>
      <c r="E631" s="48"/>
      <c r="F631" s="49"/>
    </row>
    <row r="632" spans="3:6" ht="14.1" customHeight="1" x14ac:dyDescent="0.2">
      <c r="C632" s="46"/>
      <c r="D632" s="47"/>
      <c r="E632" s="48"/>
      <c r="F632" s="49"/>
    </row>
    <row r="633" spans="3:6" ht="14.1" customHeight="1" x14ac:dyDescent="0.2">
      <c r="C633" s="46"/>
      <c r="D633" s="47"/>
      <c r="E633" s="48"/>
      <c r="F633" s="49"/>
    </row>
    <row r="634" spans="3:6" ht="14.1" customHeight="1" x14ac:dyDescent="0.2">
      <c r="C634" s="46"/>
      <c r="D634" s="47"/>
      <c r="E634" s="48"/>
      <c r="F634" s="49"/>
    </row>
    <row r="635" spans="3:6" ht="14.1" customHeight="1" x14ac:dyDescent="0.2">
      <c r="C635" s="46"/>
      <c r="D635" s="47"/>
      <c r="E635" s="48"/>
      <c r="F635" s="49"/>
    </row>
    <row r="636" spans="3:6" ht="14.1" customHeight="1" x14ac:dyDescent="0.2">
      <c r="C636" s="46"/>
      <c r="D636" s="47"/>
      <c r="E636" s="48"/>
      <c r="F636" s="49"/>
    </row>
    <row r="637" spans="3:6" ht="14.1" customHeight="1" x14ac:dyDescent="0.2">
      <c r="C637" s="46"/>
      <c r="D637" s="47"/>
      <c r="E637" s="48"/>
      <c r="F637" s="49"/>
    </row>
    <row r="638" spans="3:6" ht="14.1" customHeight="1" x14ac:dyDescent="0.2">
      <c r="C638" s="46"/>
      <c r="D638" s="47"/>
      <c r="E638" s="48"/>
      <c r="F638" s="49"/>
    </row>
    <row r="639" spans="3:6" ht="14.1" customHeight="1" x14ac:dyDescent="0.2">
      <c r="C639" s="46"/>
      <c r="D639" s="47"/>
      <c r="E639" s="48"/>
      <c r="F639" s="49"/>
    </row>
    <row r="640" spans="3:6" ht="14.1" customHeight="1" x14ac:dyDescent="0.2">
      <c r="C640" s="46"/>
      <c r="D640" s="47"/>
      <c r="E640" s="48"/>
      <c r="F640" s="49"/>
    </row>
    <row r="641" spans="3:6" ht="14.1" customHeight="1" x14ac:dyDescent="0.2">
      <c r="C641" s="46"/>
      <c r="D641" s="47"/>
      <c r="E641" s="48"/>
      <c r="F641" s="49"/>
    </row>
    <row r="642" spans="3:6" ht="14.1" customHeight="1" x14ac:dyDescent="0.2">
      <c r="C642" s="46"/>
      <c r="D642" s="47"/>
      <c r="E642" s="48"/>
      <c r="F642" s="49"/>
    </row>
    <row r="643" spans="3:6" ht="14.1" customHeight="1" x14ac:dyDescent="0.2">
      <c r="C643" s="46"/>
      <c r="D643" s="47"/>
      <c r="E643" s="48"/>
      <c r="F643" s="49"/>
    </row>
    <row r="644" spans="3:6" ht="14.1" customHeight="1" x14ac:dyDescent="0.2">
      <c r="C644" s="46"/>
      <c r="D644" s="47"/>
      <c r="E644" s="48"/>
      <c r="F644" s="49"/>
    </row>
    <row r="645" spans="3:6" ht="14.1" customHeight="1" x14ac:dyDescent="0.2">
      <c r="C645" s="46"/>
      <c r="D645" s="47"/>
      <c r="E645" s="48"/>
      <c r="F645" s="49"/>
    </row>
    <row r="646" spans="3:6" ht="14.1" customHeight="1" x14ac:dyDescent="0.2">
      <c r="C646" s="46"/>
      <c r="D646" s="47"/>
      <c r="E646" s="48"/>
      <c r="F646" s="49"/>
    </row>
    <row r="647" spans="3:6" ht="14.1" customHeight="1" x14ac:dyDescent="0.2">
      <c r="C647" s="46"/>
      <c r="D647" s="47"/>
      <c r="E647" s="48"/>
      <c r="F647" s="49"/>
    </row>
    <row r="648" spans="3:6" ht="14.1" customHeight="1" x14ac:dyDescent="0.2">
      <c r="C648" s="46"/>
      <c r="D648" s="47"/>
      <c r="E648" s="48"/>
      <c r="F648" s="49"/>
    </row>
    <row r="649" spans="3:6" ht="14.1" customHeight="1" x14ac:dyDescent="0.2">
      <c r="C649" s="46"/>
      <c r="D649" s="47"/>
      <c r="E649" s="48"/>
      <c r="F649" s="49"/>
    </row>
    <row r="650" spans="3:6" ht="14.1" customHeight="1" x14ac:dyDescent="0.2">
      <c r="C650" s="46"/>
      <c r="D650" s="47"/>
      <c r="E650" s="48"/>
      <c r="F650" s="49"/>
    </row>
    <row r="651" spans="3:6" ht="14.1" customHeight="1" x14ac:dyDescent="0.2">
      <c r="C651" s="46"/>
      <c r="D651" s="47"/>
      <c r="E651" s="48"/>
      <c r="F651" s="49"/>
    </row>
    <row r="652" spans="3:6" ht="14.1" customHeight="1" x14ac:dyDescent="0.2">
      <c r="C652" s="46"/>
      <c r="D652" s="47"/>
      <c r="E652" s="48"/>
      <c r="F652" s="49"/>
    </row>
    <row r="653" spans="3:6" ht="14.1" customHeight="1" x14ac:dyDescent="0.2">
      <c r="C653" s="46"/>
      <c r="D653" s="47"/>
      <c r="E653" s="48"/>
      <c r="F653" s="49"/>
    </row>
    <row r="654" spans="3:6" ht="14.1" customHeight="1" x14ac:dyDescent="0.2">
      <c r="C654" s="46"/>
      <c r="D654" s="47"/>
      <c r="E654" s="48"/>
      <c r="F654" s="49"/>
    </row>
    <row r="655" spans="3:6" ht="14.1" customHeight="1" x14ac:dyDescent="0.2">
      <c r="C655" s="46"/>
      <c r="D655" s="47"/>
      <c r="E655" s="48"/>
      <c r="F655" s="49"/>
    </row>
    <row r="656" spans="3:6" ht="14.1" customHeight="1" x14ac:dyDescent="0.2">
      <c r="C656" s="46"/>
      <c r="D656" s="47"/>
      <c r="E656" s="48"/>
      <c r="F656" s="49"/>
    </row>
    <row r="657" spans="3:6" ht="14.1" customHeight="1" x14ac:dyDescent="0.2">
      <c r="C657" s="46"/>
      <c r="D657" s="47"/>
      <c r="E657" s="48"/>
      <c r="F657" s="49"/>
    </row>
    <row r="658" spans="3:6" ht="14.1" customHeight="1" x14ac:dyDescent="0.2">
      <c r="C658" s="46"/>
      <c r="D658" s="47"/>
      <c r="E658" s="48"/>
      <c r="F658" s="49"/>
    </row>
    <row r="659" spans="3:6" ht="14.1" customHeight="1" x14ac:dyDescent="0.2">
      <c r="C659" s="46"/>
      <c r="D659" s="47"/>
      <c r="E659" s="48"/>
      <c r="F659" s="49"/>
    </row>
    <row r="660" spans="3:6" ht="14.1" customHeight="1" x14ac:dyDescent="0.2">
      <c r="C660" s="46"/>
      <c r="D660" s="47"/>
      <c r="E660" s="48"/>
      <c r="F660" s="49"/>
    </row>
    <row r="661" spans="3:6" ht="14.1" customHeight="1" x14ac:dyDescent="0.2">
      <c r="C661" s="46"/>
      <c r="D661" s="47"/>
      <c r="E661" s="48"/>
      <c r="F661" s="49"/>
    </row>
    <row r="662" spans="3:6" ht="14.1" customHeight="1" x14ac:dyDescent="0.2">
      <c r="C662" s="46"/>
      <c r="D662" s="47"/>
      <c r="E662" s="48"/>
      <c r="F662" s="49"/>
    </row>
    <row r="663" spans="3:6" ht="14.1" customHeight="1" x14ac:dyDescent="0.2">
      <c r="C663" s="46"/>
      <c r="D663" s="47"/>
      <c r="E663" s="48"/>
      <c r="F663" s="49"/>
    </row>
    <row r="664" spans="3:6" ht="14.1" customHeight="1" x14ac:dyDescent="0.2">
      <c r="C664" s="46"/>
      <c r="D664" s="47"/>
      <c r="E664" s="48"/>
      <c r="F664" s="49"/>
    </row>
    <row r="665" spans="3:6" ht="14.1" customHeight="1" x14ac:dyDescent="0.2">
      <c r="C665" s="46"/>
      <c r="D665" s="47"/>
      <c r="E665" s="48"/>
      <c r="F665" s="49"/>
    </row>
    <row r="666" spans="3:6" ht="14.1" customHeight="1" x14ac:dyDescent="0.2">
      <c r="C666" s="46"/>
      <c r="D666" s="47"/>
      <c r="E666" s="48"/>
      <c r="F666" s="49"/>
    </row>
    <row r="667" spans="3:6" ht="14.1" customHeight="1" x14ac:dyDescent="0.2">
      <c r="C667" s="46"/>
      <c r="D667" s="47"/>
      <c r="E667" s="48"/>
      <c r="F667" s="49"/>
    </row>
    <row r="668" spans="3:6" ht="14.1" customHeight="1" x14ac:dyDescent="0.2">
      <c r="C668" s="46"/>
      <c r="D668" s="47"/>
      <c r="E668" s="48"/>
      <c r="F668" s="49"/>
    </row>
    <row r="669" spans="3:6" ht="14.1" customHeight="1" x14ac:dyDescent="0.2">
      <c r="C669" s="46"/>
      <c r="D669" s="47"/>
      <c r="E669" s="48"/>
      <c r="F669" s="49"/>
    </row>
    <row r="670" spans="3:6" ht="14.1" customHeight="1" x14ac:dyDescent="0.2">
      <c r="C670" s="46"/>
      <c r="D670" s="47"/>
      <c r="E670" s="48"/>
      <c r="F670" s="49"/>
    </row>
    <row r="671" spans="3:6" ht="14.1" customHeight="1" x14ac:dyDescent="0.2">
      <c r="C671" s="46"/>
      <c r="D671" s="47"/>
      <c r="E671" s="48"/>
      <c r="F671" s="49"/>
    </row>
    <row r="672" spans="3:6" ht="14.1" customHeight="1" x14ac:dyDescent="0.2">
      <c r="C672" s="46"/>
      <c r="D672" s="47"/>
      <c r="E672" s="48"/>
      <c r="F672" s="49"/>
    </row>
    <row r="673" spans="3:6" ht="14.1" customHeight="1" x14ac:dyDescent="0.2">
      <c r="C673" s="46"/>
      <c r="D673" s="47"/>
      <c r="E673" s="48"/>
      <c r="F673" s="49"/>
    </row>
    <row r="674" spans="3:6" ht="14.1" customHeight="1" x14ac:dyDescent="0.2">
      <c r="C674" s="46"/>
      <c r="D674" s="47"/>
      <c r="E674" s="48"/>
      <c r="F674" s="49"/>
    </row>
    <row r="675" spans="3:6" ht="14.1" customHeight="1" x14ac:dyDescent="0.2">
      <c r="C675" s="46"/>
      <c r="D675" s="47"/>
      <c r="E675" s="48"/>
      <c r="F675" s="49"/>
    </row>
    <row r="676" spans="3:6" ht="14.1" customHeight="1" x14ac:dyDescent="0.2">
      <c r="C676" s="46"/>
      <c r="D676" s="47"/>
      <c r="E676" s="48"/>
      <c r="F676" s="49"/>
    </row>
    <row r="677" spans="3:6" ht="14.1" customHeight="1" x14ac:dyDescent="0.2">
      <c r="C677" s="46"/>
      <c r="D677" s="47"/>
      <c r="E677" s="48"/>
      <c r="F677" s="49"/>
    </row>
    <row r="678" spans="3:6" ht="14.1" customHeight="1" x14ac:dyDescent="0.2">
      <c r="C678" s="46"/>
      <c r="D678" s="47"/>
      <c r="E678" s="48"/>
      <c r="F678" s="49"/>
    </row>
    <row r="679" spans="3:6" ht="14.1" customHeight="1" x14ac:dyDescent="0.2">
      <c r="C679" s="46"/>
      <c r="D679" s="47"/>
      <c r="E679" s="48"/>
      <c r="F679" s="49"/>
    </row>
    <row r="680" spans="3:6" ht="14.1" customHeight="1" x14ac:dyDescent="0.2">
      <c r="C680" s="46"/>
      <c r="D680" s="47"/>
      <c r="E680" s="48"/>
      <c r="F680" s="49"/>
    </row>
    <row r="681" spans="3:6" ht="14.1" customHeight="1" x14ac:dyDescent="0.2">
      <c r="C681" s="46"/>
      <c r="D681" s="47"/>
      <c r="E681" s="48"/>
      <c r="F681" s="49"/>
    </row>
    <row r="682" spans="3:6" ht="14.1" customHeight="1" x14ac:dyDescent="0.2">
      <c r="C682" s="46"/>
      <c r="D682" s="47"/>
      <c r="E682" s="48"/>
      <c r="F682" s="49"/>
    </row>
    <row r="683" spans="3:6" ht="14.1" customHeight="1" x14ac:dyDescent="0.2">
      <c r="C683" s="46"/>
      <c r="D683" s="47"/>
      <c r="E683" s="48"/>
      <c r="F683" s="49"/>
    </row>
    <row r="684" spans="3:6" ht="14.1" customHeight="1" x14ac:dyDescent="0.2">
      <c r="C684" s="46"/>
      <c r="D684" s="47"/>
      <c r="E684" s="48"/>
      <c r="F684" s="49"/>
    </row>
    <row r="685" spans="3:6" ht="14.1" customHeight="1" x14ac:dyDescent="0.2">
      <c r="C685" s="46"/>
      <c r="D685" s="47"/>
      <c r="E685" s="48"/>
      <c r="F685" s="49"/>
    </row>
    <row r="686" spans="3:6" ht="14.1" customHeight="1" x14ac:dyDescent="0.2">
      <c r="C686" s="46"/>
      <c r="D686" s="47"/>
      <c r="E686" s="48"/>
      <c r="F686" s="49"/>
    </row>
    <row r="687" spans="3:6" ht="14.1" customHeight="1" x14ac:dyDescent="0.2">
      <c r="C687" s="46"/>
      <c r="D687" s="47"/>
      <c r="E687" s="48"/>
      <c r="F687" s="49"/>
    </row>
    <row r="688" spans="3:6" ht="14.1" customHeight="1" x14ac:dyDescent="0.2">
      <c r="C688" s="46"/>
      <c r="D688" s="47"/>
      <c r="E688" s="48"/>
      <c r="F688" s="49"/>
    </row>
    <row r="689" spans="3:6" ht="14.1" customHeight="1" x14ac:dyDescent="0.2">
      <c r="C689" s="46"/>
      <c r="D689" s="47"/>
      <c r="E689" s="48"/>
      <c r="F689" s="49"/>
    </row>
    <row r="690" spans="3:6" ht="14.1" customHeight="1" x14ac:dyDescent="0.2">
      <c r="C690" s="46"/>
      <c r="D690" s="47"/>
      <c r="E690" s="48"/>
      <c r="F690" s="49"/>
    </row>
    <row r="691" spans="3:6" ht="14.1" customHeight="1" x14ac:dyDescent="0.2">
      <c r="C691" s="46"/>
      <c r="D691" s="47"/>
      <c r="E691" s="48"/>
      <c r="F691" s="49"/>
    </row>
    <row r="692" spans="3:6" ht="14.1" customHeight="1" x14ac:dyDescent="0.2">
      <c r="C692" s="46"/>
      <c r="D692" s="47"/>
      <c r="E692" s="48"/>
      <c r="F692" s="49"/>
    </row>
    <row r="693" spans="3:6" ht="14.1" customHeight="1" x14ac:dyDescent="0.2">
      <c r="C693" s="46"/>
      <c r="D693" s="47"/>
      <c r="E693" s="48"/>
      <c r="F693" s="49"/>
    </row>
    <row r="694" spans="3:6" ht="14.1" customHeight="1" x14ac:dyDescent="0.2">
      <c r="C694" s="46"/>
      <c r="D694" s="47"/>
      <c r="E694" s="48"/>
      <c r="F694" s="49"/>
    </row>
    <row r="695" spans="3:6" ht="14.1" customHeight="1" x14ac:dyDescent="0.2">
      <c r="C695" s="46"/>
      <c r="D695" s="47"/>
      <c r="E695" s="48"/>
      <c r="F695" s="49"/>
    </row>
    <row r="696" spans="3:6" ht="14.1" customHeight="1" x14ac:dyDescent="0.2">
      <c r="C696" s="46"/>
      <c r="D696" s="47"/>
      <c r="E696" s="48"/>
      <c r="F696" s="49"/>
    </row>
    <row r="697" spans="3:6" ht="14.1" customHeight="1" x14ac:dyDescent="0.2">
      <c r="C697" s="46"/>
      <c r="D697" s="47"/>
      <c r="E697" s="48"/>
      <c r="F697" s="49"/>
    </row>
    <row r="698" spans="3:6" ht="14.1" customHeight="1" x14ac:dyDescent="0.2">
      <c r="C698" s="46"/>
      <c r="D698" s="47"/>
      <c r="E698" s="48"/>
      <c r="F698" s="49"/>
    </row>
    <row r="699" spans="3:6" ht="14.1" customHeight="1" x14ac:dyDescent="0.2">
      <c r="C699" s="46"/>
      <c r="D699" s="47"/>
      <c r="E699" s="48"/>
      <c r="F699" s="49"/>
    </row>
    <row r="700" spans="3:6" ht="14.1" customHeight="1" x14ac:dyDescent="0.2">
      <c r="C700" s="46"/>
      <c r="D700" s="47"/>
      <c r="E700" s="48"/>
      <c r="F700" s="49"/>
    </row>
    <row r="701" spans="3:6" ht="14.1" customHeight="1" x14ac:dyDescent="0.2">
      <c r="C701" s="46"/>
      <c r="D701" s="47"/>
      <c r="E701" s="48"/>
      <c r="F701" s="49"/>
    </row>
    <row r="702" spans="3:6" ht="14.1" customHeight="1" x14ac:dyDescent="0.2">
      <c r="C702" s="46"/>
      <c r="D702" s="47"/>
      <c r="E702" s="48"/>
      <c r="F702" s="49"/>
    </row>
    <row r="703" spans="3:6" ht="14.1" customHeight="1" x14ac:dyDescent="0.2">
      <c r="C703" s="46"/>
      <c r="D703" s="47"/>
      <c r="E703" s="48"/>
      <c r="F703" s="49"/>
    </row>
    <row r="704" spans="3:6" ht="14.1" customHeight="1" x14ac:dyDescent="0.2">
      <c r="C704" s="46"/>
      <c r="D704" s="47"/>
      <c r="E704" s="48"/>
      <c r="F704" s="49"/>
    </row>
    <row r="705" spans="3:6" ht="14.1" customHeight="1" x14ac:dyDescent="0.2">
      <c r="C705" s="46"/>
      <c r="D705" s="47"/>
      <c r="E705" s="48"/>
      <c r="F705" s="49"/>
    </row>
    <row r="706" spans="3:6" ht="14.1" customHeight="1" x14ac:dyDescent="0.2">
      <c r="C706" s="46"/>
      <c r="D706" s="47"/>
      <c r="E706" s="48"/>
      <c r="F706" s="49"/>
    </row>
    <row r="707" spans="3:6" ht="14.1" customHeight="1" x14ac:dyDescent="0.2">
      <c r="C707" s="46"/>
      <c r="D707" s="47"/>
      <c r="E707" s="48"/>
      <c r="F707" s="49"/>
    </row>
    <row r="708" spans="3:6" ht="14.1" customHeight="1" x14ac:dyDescent="0.2">
      <c r="C708" s="46"/>
      <c r="D708" s="47"/>
      <c r="E708" s="48"/>
      <c r="F708" s="49"/>
    </row>
    <row r="709" spans="3:6" ht="14.1" customHeight="1" x14ac:dyDescent="0.2">
      <c r="C709" s="46"/>
      <c r="D709" s="47"/>
      <c r="E709" s="48"/>
      <c r="F709" s="49"/>
    </row>
    <row r="710" spans="3:6" ht="14.1" customHeight="1" x14ac:dyDescent="0.2">
      <c r="C710" s="46"/>
      <c r="D710" s="47"/>
      <c r="E710" s="48"/>
      <c r="F710" s="49"/>
    </row>
    <row r="711" spans="3:6" ht="14.1" customHeight="1" x14ac:dyDescent="0.2">
      <c r="C711" s="46"/>
      <c r="D711" s="47"/>
      <c r="E711" s="48"/>
      <c r="F711" s="49"/>
    </row>
    <row r="712" spans="3:6" ht="14.1" customHeight="1" x14ac:dyDescent="0.2">
      <c r="C712" s="46"/>
      <c r="D712" s="47"/>
      <c r="E712" s="48"/>
      <c r="F712" s="49"/>
    </row>
    <row r="713" spans="3:6" ht="14.1" customHeight="1" x14ac:dyDescent="0.2">
      <c r="C713" s="46"/>
      <c r="D713" s="47"/>
      <c r="E713" s="48"/>
      <c r="F713" s="49"/>
    </row>
    <row r="714" spans="3:6" ht="14.1" customHeight="1" x14ac:dyDescent="0.2">
      <c r="C714" s="46"/>
      <c r="D714" s="47"/>
      <c r="E714" s="48"/>
      <c r="F714" s="49"/>
    </row>
    <row r="715" spans="3:6" ht="14.1" customHeight="1" x14ac:dyDescent="0.2">
      <c r="C715" s="46"/>
      <c r="D715" s="47"/>
      <c r="E715" s="48"/>
      <c r="F715" s="49"/>
    </row>
    <row r="716" spans="3:6" ht="14.1" customHeight="1" x14ac:dyDescent="0.2">
      <c r="C716" s="46"/>
      <c r="D716" s="47"/>
      <c r="E716" s="48"/>
      <c r="F716" s="49"/>
    </row>
    <row r="717" spans="3:6" ht="14.1" customHeight="1" x14ac:dyDescent="0.2">
      <c r="C717" s="46"/>
      <c r="D717" s="47"/>
      <c r="E717" s="48"/>
      <c r="F717" s="49"/>
    </row>
    <row r="718" spans="3:6" ht="14.1" customHeight="1" x14ac:dyDescent="0.2">
      <c r="C718" s="46"/>
      <c r="D718" s="47"/>
      <c r="E718" s="48"/>
      <c r="F718" s="49"/>
    </row>
    <row r="719" spans="3:6" ht="14.1" customHeight="1" x14ac:dyDescent="0.2">
      <c r="C719" s="46"/>
      <c r="D719" s="47"/>
      <c r="E719" s="48"/>
      <c r="F719" s="49"/>
    </row>
    <row r="720" spans="3:6" ht="14.1" customHeight="1" x14ac:dyDescent="0.2">
      <c r="C720" s="46"/>
      <c r="D720" s="47"/>
      <c r="E720" s="48"/>
      <c r="F720" s="49"/>
    </row>
    <row r="721" spans="3:6" ht="14.1" customHeight="1" x14ac:dyDescent="0.2">
      <c r="C721" s="46"/>
      <c r="D721" s="47"/>
      <c r="E721" s="48"/>
      <c r="F721" s="49"/>
    </row>
    <row r="722" spans="3:6" ht="14.1" customHeight="1" x14ac:dyDescent="0.2">
      <c r="C722" s="46"/>
      <c r="D722" s="47"/>
      <c r="E722" s="48"/>
      <c r="F722" s="49"/>
    </row>
    <row r="723" spans="3:6" ht="14.1" customHeight="1" x14ac:dyDescent="0.2">
      <c r="C723" s="46"/>
      <c r="D723" s="47"/>
      <c r="E723" s="48"/>
      <c r="F723" s="49"/>
    </row>
    <row r="724" spans="3:6" ht="14.1" customHeight="1" x14ac:dyDescent="0.2">
      <c r="C724" s="46"/>
      <c r="D724" s="47"/>
      <c r="E724" s="48"/>
      <c r="F724" s="49"/>
    </row>
    <row r="725" spans="3:6" ht="14.1" customHeight="1" x14ac:dyDescent="0.2">
      <c r="C725" s="46"/>
      <c r="D725" s="47"/>
      <c r="E725" s="48"/>
      <c r="F725" s="49"/>
    </row>
    <row r="726" spans="3:6" ht="14.1" customHeight="1" x14ac:dyDescent="0.2">
      <c r="C726" s="46"/>
      <c r="D726" s="47"/>
      <c r="E726" s="48"/>
      <c r="F726" s="49"/>
    </row>
    <row r="727" spans="3:6" ht="14.1" customHeight="1" x14ac:dyDescent="0.2">
      <c r="C727" s="46"/>
      <c r="D727" s="47"/>
      <c r="E727" s="48"/>
      <c r="F727" s="49"/>
    </row>
    <row r="728" spans="3:6" ht="14.1" customHeight="1" x14ac:dyDescent="0.2">
      <c r="C728" s="46"/>
      <c r="D728" s="47"/>
      <c r="E728" s="48"/>
      <c r="F728" s="49"/>
    </row>
    <row r="729" spans="3:6" ht="14.1" customHeight="1" x14ac:dyDescent="0.2">
      <c r="C729" s="46"/>
      <c r="D729" s="47"/>
      <c r="E729" s="48"/>
      <c r="F729" s="49"/>
    </row>
    <row r="730" spans="3:6" ht="14.1" customHeight="1" x14ac:dyDescent="0.2">
      <c r="C730" s="46"/>
      <c r="D730" s="47"/>
      <c r="E730" s="48"/>
      <c r="F730" s="49"/>
    </row>
    <row r="731" spans="3:6" ht="14.1" customHeight="1" x14ac:dyDescent="0.2">
      <c r="C731" s="46"/>
      <c r="D731" s="47"/>
      <c r="E731" s="48"/>
      <c r="F731" s="49"/>
    </row>
    <row r="732" spans="3:6" ht="14.1" customHeight="1" x14ac:dyDescent="0.2">
      <c r="C732" s="46"/>
      <c r="D732" s="47"/>
      <c r="E732" s="48"/>
      <c r="F732" s="49"/>
    </row>
    <row r="733" spans="3:6" ht="14.1" customHeight="1" x14ac:dyDescent="0.2">
      <c r="C733" s="46"/>
      <c r="D733" s="47"/>
      <c r="E733" s="48"/>
      <c r="F733" s="49"/>
    </row>
    <row r="734" spans="3:6" ht="14.1" customHeight="1" x14ac:dyDescent="0.2">
      <c r="C734" s="46"/>
      <c r="D734" s="47"/>
      <c r="E734" s="48"/>
      <c r="F734" s="49"/>
    </row>
    <row r="735" spans="3:6" ht="14.1" customHeight="1" x14ac:dyDescent="0.2">
      <c r="C735" s="46"/>
      <c r="D735" s="47"/>
      <c r="E735" s="48"/>
      <c r="F735" s="49"/>
    </row>
    <row r="736" spans="3:6" ht="14.1" customHeight="1" x14ac:dyDescent="0.2">
      <c r="C736" s="46"/>
      <c r="D736" s="47"/>
      <c r="E736" s="48"/>
      <c r="F736" s="49"/>
    </row>
    <row r="737" spans="3:6" ht="14.1" customHeight="1" x14ac:dyDescent="0.2">
      <c r="C737" s="46"/>
      <c r="D737" s="47"/>
      <c r="E737" s="48"/>
      <c r="F737" s="49"/>
    </row>
    <row r="738" spans="3:6" ht="14.1" customHeight="1" x14ac:dyDescent="0.2">
      <c r="C738" s="46"/>
      <c r="D738" s="47"/>
      <c r="E738" s="48"/>
      <c r="F738" s="49"/>
    </row>
    <row r="739" spans="3:6" ht="14.1" customHeight="1" x14ac:dyDescent="0.2">
      <c r="C739" s="46"/>
      <c r="D739" s="47"/>
      <c r="E739" s="48"/>
      <c r="F739" s="49"/>
    </row>
    <row r="740" spans="3:6" ht="14.1" customHeight="1" x14ac:dyDescent="0.2">
      <c r="C740" s="46"/>
      <c r="D740" s="47"/>
      <c r="E740" s="48"/>
      <c r="F740" s="49"/>
    </row>
    <row r="741" spans="3:6" ht="14.1" customHeight="1" x14ac:dyDescent="0.2">
      <c r="C741" s="46"/>
      <c r="D741" s="47"/>
      <c r="E741" s="48"/>
      <c r="F741" s="49"/>
    </row>
    <row r="742" spans="3:6" ht="14.1" customHeight="1" x14ac:dyDescent="0.2">
      <c r="C742" s="46"/>
      <c r="D742" s="47"/>
      <c r="E742" s="48"/>
      <c r="F742" s="49"/>
    </row>
    <row r="743" spans="3:6" ht="14.1" customHeight="1" x14ac:dyDescent="0.2">
      <c r="C743" s="46"/>
      <c r="D743" s="47"/>
      <c r="E743" s="48"/>
      <c r="F743" s="49"/>
    </row>
    <row r="744" spans="3:6" ht="14.1" customHeight="1" x14ac:dyDescent="0.2">
      <c r="C744" s="46"/>
      <c r="D744" s="47"/>
      <c r="E744" s="48"/>
      <c r="F744" s="49"/>
    </row>
    <row r="745" spans="3:6" ht="14.1" customHeight="1" x14ac:dyDescent="0.2">
      <c r="C745" s="46"/>
      <c r="D745" s="47"/>
      <c r="E745" s="48"/>
      <c r="F745" s="49"/>
    </row>
    <row r="746" spans="3:6" ht="14.1" customHeight="1" x14ac:dyDescent="0.2">
      <c r="C746" s="46"/>
      <c r="D746" s="47"/>
      <c r="E746" s="48"/>
      <c r="F746" s="49"/>
    </row>
    <row r="747" spans="3:6" ht="14.1" customHeight="1" x14ac:dyDescent="0.2">
      <c r="C747" s="46"/>
      <c r="D747" s="47"/>
      <c r="E747" s="48"/>
      <c r="F747" s="49"/>
    </row>
    <row r="748" spans="3:6" ht="14.1" customHeight="1" x14ac:dyDescent="0.2">
      <c r="C748" s="46"/>
      <c r="D748" s="47"/>
      <c r="E748" s="48"/>
      <c r="F748" s="49"/>
    </row>
    <row r="749" spans="3:6" ht="14.1" customHeight="1" x14ac:dyDescent="0.2">
      <c r="C749" s="46"/>
      <c r="D749" s="47"/>
      <c r="E749" s="48"/>
      <c r="F749" s="49"/>
    </row>
    <row r="750" spans="3:6" ht="14.1" customHeight="1" x14ac:dyDescent="0.2">
      <c r="C750" s="46"/>
      <c r="D750" s="47"/>
      <c r="E750" s="48"/>
      <c r="F750" s="49"/>
    </row>
    <row r="751" spans="3:6" ht="14.1" customHeight="1" x14ac:dyDescent="0.2">
      <c r="C751" s="46"/>
      <c r="D751" s="47"/>
      <c r="E751" s="48"/>
      <c r="F751" s="49"/>
    </row>
    <row r="752" spans="3:6" ht="14.1" customHeight="1" x14ac:dyDescent="0.2">
      <c r="C752" s="46"/>
      <c r="D752" s="47"/>
      <c r="E752" s="48"/>
      <c r="F752" s="49"/>
    </row>
    <row r="753" spans="3:6" ht="14.1" customHeight="1" x14ac:dyDescent="0.2">
      <c r="C753" s="46"/>
      <c r="D753" s="47"/>
      <c r="E753" s="48"/>
      <c r="F753" s="49"/>
    </row>
    <row r="754" spans="3:6" ht="14.1" customHeight="1" x14ac:dyDescent="0.2">
      <c r="C754" s="46"/>
      <c r="D754" s="47"/>
      <c r="E754" s="48"/>
      <c r="F754" s="49"/>
    </row>
    <row r="755" spans="3:6" ht="14.1" customHeight="1" x14ac:dyDescent="0.2">
      <c r="C755" s="46"/>
      <c r="D755" s="47"/>
      <c r="E755" s="48"/>
      <c r="F755" s="49"/>
    </row>
    <row r="756" spans="3:6" ht="14.1" customHeight="1" x14ac:dyDescent="0.2">
      <c r="C756" s="46"/>
      <c r="D756" s="47"/>
      <c r="E756" s="48"/>
      <c r="F756" s="49"/>
    </row>
    <row r="757" spans="3:6" ht="14.1" customHeight="1" x14ac:dyDescent="0.2">
      <c r="C757" s="46"/>
      <c r="D757" s="47"/>
      <c r="E757" s="48"/>
      <c r="F757" s="49"/>
    </row>
    <row r="758" spans="3:6" ht="14.1" customHeight="1" x14ac:dyDescent="0.2">
      <c r="C758" s="46"/>
      <c r="D758" s="47"/>
      <c r="E758" s="48"/>
      <c r="F758" s="49"/>
    </row>
    <row r="759" spans="3:6" ht="14.1" customHeight="1" x14ac:dyDescent="0.2">
      <c r="C759" s="46"/>
      <c r="D759" s="47"/>
      <c r="E759" s="48"/>
      <c r="F759" s="49"/>
    </row>
    <row r="760" spans="3:6" ht="14.1" customHeight="1" x14ac:dyDescent="0.2">
      <c r="C760" s="46"/>
      <c r="D760" s="47"/>
      <c r="E760" s="48"/>
      <c r="F760" s="49"/>
    </row>
    <row r="761" spans="3:6" ht="14.1" customHeight="1" x14ac:dyDescent="0.2">
      <c r="C761" s="46"/>
      <c r="D761" s="47"/>
      <c r="E761" s="48"/>
      <c r="F761" s="49"/>
    </row>
    <row r="762" spans="3:6" ht="14.1" customHeight="1" x14ac:dyDescent="0.2">
      <c r="C762" s="46"/>
      <c r="D762" s="47"/>
      <c r="E762" s="48"/>
      <c r="F762" s="49"/>
    </row>
    <row r="763" spans="3:6" ht="14.1" customHeight="1" x14ac:dyDescent="0.2">
      <c r="C763" s="46"/>
      <c r="D763" s="47"/>
      <c r="E763" s="48"/>
      <c r="F763" s="49"/>
    </row>
    <row r="764" spans="3:6" ht="14.1" customHeight="1" x14ac:dyDescent="0.2">
      <c r="C764" s="46"/>
      <c r="D764" s="47"/>
      <c r="E764" s="48"/>
      <c r="F764" s="49"/>
    </row>
    <row r="765" spans="3:6" ht="14.1" customHeight="1" x14ac:dyDescent="0.2">
      <c r="C765" s="46"/>
      <c r="D765" s="47"/>
      <c r="E765" s="48"/>
      <c r="F765" s="49"/>
    </row>
    <row r="766" spans="3:6" ht="14.1" customHeight="1" x14ac:dyDescent="0.2">
      <c r="C766" s="46"/>
      <c r="D766" s="47"/>
      <c r="E766" s="48"/>
      <c r="F766" s="49"/>
    </row>
    <row r="767" spans="3:6" ht="14.1" customHeight="1" x14ac:dyDescent="0.2">
      <c r="C767" s="46"/>
      <c r="D767" s="47"/>
      <c r="E767" s="48"/>
      <c r="F767" s="49"/>
    </row>
    <row r="768" spans="3:6" ht="14.1" customHeight="1" x14ac:dyDescent="0.2">
      <c r="C768" s="46"/>
      <c r="D768" s="47"/>
      <c r="E768" s="48"/>
      <c r="F768" s="49"/>
    </row>
    <row r="769" spans="3:6" ht="14.1" customHeight="1" x14ac:dyDescent="0.2">
      <c r="C769" s="46"/>
      <c r="D769" s="47"/>
      <c r="E769" s="48"/>
      <c r="F769" s="49"/>
    </row>
    <row r="770" spans="3:6" ht="14.1" customHeight="1" x14ac:dyDescent="0.2">
      <c r="C770" s="46"/>
      <c r="D770" s="47"/>
      <c r="E770" s="48"/>
      <c r="F770" s="49"/>
    </row>
    <row r="771" spans="3:6" ht="14.1" customHeight="1" x14ac:dyDescent="0.2">
      <c r="C771" s="46"/>
      <c r="D771" s="47"/>
      <c r="E771" s="48"/>
      <c r="F771" s="49"/>
    </row>
    <row r="772" spans="3:6" ht="14.1" customHeight="1" x14ac:dyDescent="0.2">
      <c r="C772" s="46"/>
      <c r="D772" s="47"/>
      <c r="E772" s="48"/>
      <c r="F772" s="49"/>
    </row>
    <row r="773" spans="3:6" ht="14.1" customHeight="1" x14ac:dyDescent="0.2">
      <c r="C773" s="46"/>
      <c r="D773" s="47"/>
      <c r="E773" s="48"/>
      <c r="F773" s="49"/>
    </row>
    <row r="774" spans="3:6" ht="14.1" customHeight="1" x14ac:dyDescent="0.2">
      <c r="C774" s="46"/>
      <c r="D774" s="47"/>
      <c r="E774" s="48"/>
      <c r="F774" s="49"/>
    </row>
    <row r="775" spans="3:6" ht="14.1" customHeight="1" x14ac:dyDescent="0.2">
      <c r="C775" s="46"/>
      <c r="D775" s="47"/>
      <c r="E775" s="48"/>
      <c r="F775" s="49"/>
    </row>
    <row r="776" spans="3:6" ht="14.1" customHeight="1" x14ac:dyDescent="0.2">
      <c r="C776" s="46"/>
      <c r="D776" s="47"/>
      <c r="E776" s="48"/>
      <c r="F776" s="49"/>
    </row>
    <row r="777" spans="3:6" ht="14.1" customHeight="1" x14ac:dyDescent="0.2">
      <c r="C777" s="46"/>
      <c r="D777" s="47"/>
      <c r="E777" s="48"/>
      <c r="F777" s="49"/>
    </row>
    <row r="778" spans="3:6" ht="14.1" customHeight="1" x14ac:dyDescent="0.2">
      <c r="C778" s="46"/>
      <c r="D778" s="47"/>
      <c r="E778" s="48"/>
      <c r="F778" s="49"/>
    </row>
    <row r="779" spans="3:6" ht="14.1" customHeight="1" x14ac:dyDescent="0.2">
      <c r="C779" s="46"/>
      <c r="D779" s="47"/>
      <c r="E779" s="48"/>
      <c r="F779" s="49"/>
    </row>
    <row r="780" spans="3:6" ht="14.1" customHeight="1" x14ac:dyDescent="0.2">
      <c r="C780" s="46"/>
      <c r="D780" s="47"/>
      <c r="E780" s="48"/>
      <c r="F780" s="49"/>
    </row>
    <row r="781" spans="3:6" ht="14.1" customHeight="1" x14ac:dyDescent="0.2">
      <c r="C781" s="46"/>
      <c r="D781" s="47"/>
      <c r="E781" s="48"/>
      <c r="F781" s="49"/>
    </row>
    <row r="782" spans="3:6" ht="14.1" customHeight="1" x14ac:dyDescent="0.2">
      <c r="C782" s="46"/>
      <c r="D782" s="47"/>
      <c r="E782" s="48"/>
      <c r="F782" s="49"/>
    </row>
    <row r="783" spans="3:6" ht="14.1" customHeight="1" x14ac:dyDescent="0.2">
      <c r="C783" s="46"/>
      <c r="D783" s="47"/>
      <c r="E783" s="48"/>
      <c r="F783" s="49"/>
    </row>
    <row r="784" spans="3:6" ht="14.1" customHeight="1" x14ac:dyDescent="0.2">
      <c r="C784" s="46"/>
      <c r="D784" s="47"/>
      <c r="E784" s="48"/>
      <c r="F784" s="49"/>
    </row>
    <row r="785" spans="3:6" ht="14.1" customHeight="1" x14ac:dyDescent="0.2">
      <c r="C785" s="46"/>
      <c r="D785" s="47"/>
      <c r="E785" s="48"/>
      <c r="F785" s="49"/>
    </row>
    <row r="786" spans="3:6" ht="14.1" customHeight="1" x14ac:dyDescent="0.2">
      <c r="C786" s="46"/>
      <c r="D786" s="47"/>
      <c r="E786" s="48"/>
      <c r="F786" s="49"/>
    </row>
    <row r="787" spans="3:6" ht="14.1" customHeight="1" x14ac:dyDescent="0.2">
      <c r="C787" s="46"/>
      <c r="D787" s="47"/>
      <c r="E787" s="48"/>
      <c r="F787" s="49"/>
    </row>
    <row r="788" spans="3:6" ht="14.1" customHeight="1" x14ac:dyDescent="0.2">
      <c r="C788" s="46"/>
      <c r="D788" s="47"/>
      <c r="E788" s="48"/>
      <c r="F788" s="49"/>
    </row>
    <row r="789" spans="3:6" ht="14.1" customHeight="1" x14ac:dyDescent="0.2">
      <c r="C789" s="46"/>
      <c r="D789" s="47"/>
      <c r="E789" s="48"/>
      <c r="F789" s="49"/>
    </row>
    <row r="790" spans="3:6" ht="14.1" customHeight="1" x14ac:dyDescent="0.2">
      <c r="C790" s="46"/>
      <c r="D790" s="47"/>
      <c r="E790" s="48"/>
      <c r="F790" s="49"/>
    </row>
    <row r="791" spans="3:6" ht="14.1" customHeight="1" x14ac:dyDescent="0.2">
      <c r="C791" s="46"/>
      <c r="D791" s="47"/>
      <c r="E791" s="48"/>
      <c r="F791" s="49"/>
    </row>
    <row r="792" spans="3:6" ht="14.1" customHeight="1" x14ac:dyDescent="0.2">
      <c r="C792" s="46"/>
      <c r="D792" s="47"/>
      <c r="E792" s="48"/>
      <c r="F792" s="49"/>
    </row>
    <row r="793" spans="3:6" ht="14.1" customHeight="1" x14ac:dyDescent="0.2">
      <c r="C793" s="46"/>
      <c r="D793" s="47"/>
      <c r="E793" s="48"/>
      <c r="F793" s="49"/>
    </row>
    <row r="794" spans="3:6" ht="14.1" customHeight="1" x14ac:dyDescent="0.2">
      <c r="C794" s="46"/>
      <c r="D794" s="47"/>
      <c r="E794" s="48"/>
      <c r="F794" s="49"/>
    </row>
    <row r="795" spans="3:6" ht="14.1" customHeight="1" x14ac:dyDescent="0.2">
      <c r="C795" s="46"/>
      <c r="D795" s="47"/>
      <c r="E795" s="48"/>
      <c r="F795" s="49"/>
    </row>
    <row r="796" spans="3:6" ht="14.1" customHeight="1" x14ac:dyDescent="0.2">
      <c r="C796" s="46"/>
      <c r="D796" s="47"/>
      <c r="E796" s="48"/>
      <c r="F796" s="49"/>
    </row>
    <row r="797" spans="3:6" ht="14.1" customHeight="1" x14ac:dyDescent="0.2">
      <c r="C797" s="46"/>
      <c r="D797" s="47"/>
      <c r="E797" s="48"/>
      <c r="F797" s="49"/>
    </row>
    <row r="798" spans="3:6" ht="14.1" customHeight="1" x14ac:dyDescent="0.2">
      <c r="C798" s="46"/>
      <c r="D798" s="47"/>
      <c r="E798" s="48"/>
      <c r="F798" s="49"/>
    </row>
    <row r="799" spans="3:6" ht="14.1" customHeight="1" x14ac:dyDescent="0.2">
      <c r="C799" s="46"/>
      <c r="D799" s="47"/>
      <c r="E799" s="48"/>
      <c r="F799" s="49"/>
    </row>
    <row r="800" spans="3:6" ht="14.1" customHeight="1" x14ac:dyDescent="0.2">
      <c r="C800" s="46"/>
      <c r="D800" s="47"/>
      <c r="E800" s="48"/>
      <c r="F800" s="49"/>
    </row>
    <row r="801" spans="3:6" ht="14.1" customHeight="1" x14ac:dyDescent="0.2">
      <c r="C801" s="46"/>
      <c r="D801" s="47"/>
      <c r="E801" s="48"/>
      <c r="F801" s="49"/>
    </row>
    <row r="802" spans="3:6" ht="14.1" customHeight="1" x14ac:dyDescent="0.2">
      <c r="C802" s="46"/>
      <c r="D802" s="47"/>
      <c r="E802" s="48"/>
      <c r="F802" s="49"/>
    </row>
    <row r="803" spans="3:6" ht="14.1" customHeight="1" x14ac:dyDescent="0.2">
      <c r="C803" s="46"/>
      <c r="D803" s="47"/>
      <c r="E803" s="48"/>
      <c r="F803" s="49"/>
    </row>
    <row r="804" spans="3:6" ht="14.1" customHeight="1" x14ac:dyDescent="0.2">
      <c r="C804" s="46"/>
      <c r="D804" s="47"/>
      <c r="E804" s="48"/>
      <c r="F804" s="49"/>
    </row>
    <row r="805" spans="3:6" ht="14.1" customHeight="1" x14ac:dyDescent="0.2">
      <c r="C805" s="46"/>
      <c r="D805" s="47"/>
      <c r="E805" s="48"/>
      <c r="F805" s="49"/>
    </row>
    <row r="806" spans="3:6" ht="14.1" customHeight="1" x14ac:dyDescent="0.2">
      <c r="C806" s="46"/>
      <c r="D806" s="47"/>
      <c r="E806" s="48"/>
      <c r="F806" s="49"/>
    </row>
    <row r="807" spans="3:6" ht="14.1" customHeight="1" x14ac:dyDescent="0.2">
      <c r="C807" s="46"/>
      <c r="D807" s="47"/>
      <c r="E807" s="48"/>
      <c r="F807" s="49"/>
    </row>
    <row r="808" spans="3:6" ht="14.1" customHeight="1" x14ac:dyDescent="0.2">
      <c r="C808" s="46"/>
      <c r="D808" s="47"/>
      <c r="E808" s="48"/>
      <c r="F808" s="49"/>
    </row>
    <row r="809" spans="3:6" ht="14.1" customHeight="1" x14ac:dyDescent="0.2">
      <c r="C809" s="46"/>
      <c r="D809" s="47"/>
      <c r="E809" s="48"/>
      <c r="F809" s="49"/>
    </row>
    <row r="810" spans="3:6" ht="14.1" customHeight="1" x14ac:dyDescent="0.2">
      <c r="C810" s="46"/>
      <c r="D810" s="47"/>
      <c r="E810" s="48"/>
      <c r="F810" s="49"/>
    </row>
    <row r="811" spans="3:6" ht="14.1" customHeight="1" x14ac:dyDescent="0.2">
      <c r="C811" s="46"/>
      <c r="D811" s="47"/>
      <c r="E811" s="48"/>
      <c r="F811" s="49"/>
    </row>
    <row r="812" spans="3:6" ht="14.1" customHeight="1" x14ac:dyDescent="0.2">
      <c r="C812" s="46"/>
      <c r="D812" s="47"/>
      <c r="E812" s="48"/>
      <c r="F812" s="49"/>
    </row>
    <row r="813" spans="3:6" ht="14.1" customHeight="1" x14ac:dyDescent="0.2">
      <c r="C813" s="46"/>
      <c r="D813" s="47"/>
      <c r="E813" s="48"/>
      <c r="F813" s="49"/>
    </row>
    <row r="814" spans="3:6" ht="14.1" customHeight="1" x14ac:dyDescent="0.2">
      <c r="C814" s="46"/>
      <c r="D814" s="47"/>
      <c r="E814" s="48"/>
      <c r="F814" s="49"/>
    </row>
    <row r="815" spans="3:6" ht="14.1" customHeight="1" x14ac:dyDescent="0.2">
      <c r="C815" s="46"/>
      <c r="D815" s="47"/>
      <c r="E815" s="48"/>
      <c r="F815" s="49"/>
    </row>
    <row r="816" spans="3:6" ht="14.1" customHeight="1" x14ac:dyDescent="0.2">
      <c r="C816" s="46"/>
      <c r="D816" s="47"/>
      <c r="E816" s="48"/>
      <c r="F816" s="49"/>
    </row>
    <row r="817" spans="3:6" ht="14.1" customHeight="1" x14ac:dyDescent="0.2">
      <c r="C817" s="46"/>
      <c r="D817" s="47"/>
      <c r="E817" s="48"/>
      <c r="F817" s="49"/>
    </row>
    <row r="818" spans="3:6" ht="14.1" customHeight="1" x14ac:dyDescent="0.2">
      <c r="C818" s="46"/>
      <c r="D818" s="47"/>
      <c r="E818" s="48"/>
      <c r="F818" s="49"/>
    </row>
    <row r="819" spans="3:6" ht="14.1" customHeight="1" x14ac:dyDescent="0.2">
      <c r="C819" s="46"/>
      <c r="D819" s="47"/>
      <c r="E819" s="48"/>
      <c r="F819" s="49"/>
    </row>
    <row r="820" spans="3:6" ht="14.1" customHeight="1" x14ac:dyDescent="0.2">
      <c r="C820" s="46"/>
      <c r="D820" s="47"/>
      <c r="E820" s="48"/>
      <c r="F820" s="49"/>
    </row>
    <row r="821" spans="3:6" ht="14.1" customHeight="1" x14ac:dyDescent="0.2">
      <c r="C821" s="46"/>
      <c r="D821" s="47"/>
      <c r="E821" s="48"/>
      <c r="F821" s="49"/>
    </row>
    <row r="822" spans="3:6" ht="14.1" customHeight="1" x14ac:dyDescent="0.2">
      <c r="C822" s="46"/>
      <c r="D822" s="47"/>
      <c r="E822" s="48"/>
      <c r="F822" s="49"/>
    </row>
    <row r="823" spans="3:6" ht="14.1" customHeight="1" x14ac:dyDescent="0.2">
      <c r="C823" s="46"/>
      <c r="D823" s="47"/>
      <c r="E823" s="48"/>
      <c r="F823" s="49"/>
    </row>
    <row r="824" spans="3:6" ht="14.1" customHeight="1" x14ac:dyDescent="0.2">
      <c r="C824" s="46"/>
      <c r="D824" s="47"/>
      <c r="E824" s="48"/>
      <c r="F824" s="49"/>
    </row>
    <row r="825" spans="3:6" ht="14.1" customHeight="1" x14ac:dyDescent="0.2">
      <c r="C825" s="46"/>
      <c r="D825" s="47"/>
      <c r="E825" s="48"/>
      <c r="F825" s="49"/>
    </row>
    <row r="826" spans="3:6" ht="14.1" customHeight="1" x14ac:dyDescent="0.2">
      <c r="C826" s="46"/>
      <c r="D826" s="47"/>
      <c r="E826" s="48"/>
      <c r="F826" s="49"/>
    </row>
    <row r="827" spans="3:6" ht="14.1" customHeight="1" x14ac:dyDescent="0.2">
      <c r="C827" s="46"/>
      <c r="D827" s="47"/>
      <c r="E827" s="48"/>
      <c r="F827" s="49"/>
    </row>
    <row r="828" spans="3:6" ht="14.1" customHeight="1" x14ac:dyDescent="0.2">
      <c r="C828" s="46"/>
      <c r="D828" s="47"/>
      <c r="E828" s="48"/>
      <c r="F828" s="49"/>
    </row>
    <row r="829" spans="3:6" ht="14.1" customHeight="1" x14ac:dyDescent="0.2">
      <c r="C829" s="46"/>
      <c r="D829" s="47"/>
      <c r="E829" s="48"/>
      <c r="F829" s="49"/>
    </row>
    <row r="830" spans="3:6" ht="14.1" customHeight="1" x14ac:dyDescent="0.2">
      <c r="C830" s="46"/>
      <c r="D830" s="47"/>
      <c r="E830" s="48"/>
      <c r="F830" s="49"/>
    </row>
    <row r="831" spans="3:6" ht="14.1" customHeight="1" x14ac:dyDescent="0.2">
      <c r="C831" s="46"/>
      <c r="D831" s="47"/>
      <c r="E831" s="48"/>
      <c r="F831" s="49"/>
    </row>
    <row r="832" spans="3:6" ht="14.1" customHeight="1" x14ac:dyDescent="0.2">
      <c r="C832" s="46"/>
      <c r="D832" s="47"/>
      <c r="E832" s="48"/>
      <c r="F832" s="49"/>
    </row>
    <row r="833" spans="3:6" ht="14.1" customHeight="1" x14ac:dyDescent="0.2">
      <c r="C833" s="46"/>
      <c r="D833" s="47"/>
      <c r="E833" s="48"/>
      <c r="F833" s="49"/>
    </row>
    <row r="834" spans="3:6" ht="14.1" customHeight="1" x14ac:dyDescent="0.2">
      <c r="C834" s="46"/>
      <c r="D834" s="47"/>
      <c r="E834" s="48"/>
      <c r="F834" s="49"/>
    </row>
    <row r="835" spans="3:6" ht="14.1" customHeight="1" x14ac:dyDescent="0.2">
      <c r="C835" s="46"/>
      <c r="D835" s="47"/>
      <c r="E835" s="48"/>
      <c r="F835" s="49"/>
    </row>
    <row r="836" spans="3:6" ht="14.1" customHeight="1" x14ac:dyDescent="0.2">
      <c r="C836" s="46"/>
      <c r="D836" s="47"/>
      <c r="E836" s="48"/>
      <c r="F836" s="49"/>
    </row>
    <row r="837" spans="3:6" ht="14.1" customHeight="1" x14ac:dyDescent="0.2">
      <c r="C837" s="46"/>
      <c r="D837" s="47"/>
      <c r="E837" s="48"/>
      <c r="F837" s="49"/>
    </row>
    <row r="838" spans="3:6" ht="14.1" customHeight="1" x14ac:dyDescent="0.2">
      <c r="C838" s="46"/>
      <c r="D838" s="47"/>
      <c r="E838" s="48"/>
      <c r="F838" s="49"/>
    </row>
    <row r="839" spans="3:6" ht="14.1" customHeight="1" x14ac:dyDescent="0.2">
      <c r="C839" s="46"/>
      <c r="D839" s="47"/>
      <c r="E839" s="48"/>
      <c r="F839" s="49"/>
    </row>
    <row r="840" spans="3:6" ht="14.1" customHeight="1" x14ac:dyDescent="0.2">
      <c r="C840" s="46"/>
      <c r="D840" s="47"/>
      <c r="E840" s="48"/>
      <c r="F840" s="49"/>
    </row>
    <row r="841" spans="3:6" ht="14.1" customHeight="1" x14ac:dyDescent="0.2">
      <c r="C841" s="46"/>
      <c r="D841" s="47"/>
      <c r="E841" s="48"/>
      <c r="F841" s="49"/>
    </row>
    <row r="842" spans="3:6" ht="14.1" customHeight="1" x14ac:dyDescent="0.2">
      <c r="C842" s="46"/>
      <c r="D842" s="47"/>
      <c r="E842" s="48"/>
      <c r="F842" s="49"/>
    </row>
    <row r="843" spans="3:6" ht="14.1" customHeight="1" x14ac:dyDescent="0.2">
      <c r="C843" s="46"/>
      <c r="D843" s="47"/>
      <c r="E843" s="48"/>
      <c r="F843" s="49"/>
    </row>
    <row r="844" spans="3:6" ht="14.1" customHeight="1" x14ac:dyDescent="0.2">
      <c r="C844" s="46"/>
      <c r="D844" s="47"/>
      <c r="E844" s="48"/>
      <c r="F844" s="49"/>
    </row>
    <row r="845" spans="3:6" ht="14.1" customHeight="1" x14ac:dyDescent="0.2">
      <c r="C845" s="46"/>
      <c r="D845" s="47"/>
      <c r="E845" s="48"/>
      <c r="F845" s="49"/>
    </row>
    <row r="846" spans="3:6" ht="14.1" customHeight="1" x14ac:dyDescent="0.2">
      <c r="C846" s="46"/>
      <c r="D846" s="47"/>
      <c r="E846" s="48"/>
      <c r="F846" s="49"/>
    </row>
    <row r="847" spans="3:6" ht="14.1" customHeight="1" x14ac:dyDescent="0.2">
      <c r="C847" s="46"/>
      <c r="D847" s="47"/>
      <c r="E847" s="48"/>
      <c r="F847" s="49"/>
    </row>
    <row r="848" spans="3:6" ht="14.1" customHeight="1" x14ac:dyDescent="0.2">
      <c r="C848" s="46"/>
      <c r="D848" s="47"/>
      <c r="E848" s="48"/>
      <c r="F848" s="49"/>
    </row>
    <row r="849" spans="3:6" ht="14.1" customHeight="1" x14ac:dyDescent="0.2">
      <c r="C849" s="46"/>
      <c r="D849" s="47"/>
      <c r="E849" s="48"/>
      <c r="F849" s="49"/>
    </row>
    <row r="850" spans="3:6" ht="14.1" customHeight="1" x14ac:dyDescent="0.2">
      <c r="C850" s="46"/>
      <c r="D850" s="47"/>
      <c r="E850" s="48"/>
      <c r="F850" s="49"/>
    </row>
    <row r="851" spans="3:6" ht="14.1" customHeight="1" x14ac:dyDescent="0.2">
      <c r="C851" s="46"/>
      <c r="D851" s="47"/>
      <c r="E851" s="48"/>
      <c r="F851" s="49"/>
    </row>
    <row r="852" spans="3:6" ht="14.1" customHeight="1" x14ac:dyDescent="0.2">
      <c r="C852" s="46"/>
      <c r="D852" s="47"/>
      <c r="E852" s="48"/>
      <c r="F852" s="49"/>
    </row>
    <row r="853" spans="3:6" ht="14.1" customHeight="1" x14ac:dyDescent="0.2">
      <c r="C853" s="46"/>
      <c r="D853" s="47"/>
      <c r="E853" s="48"/>
      <c r="F853" s="49"/>
    </row>
    <row r="854" spans="3:6" ht="14.1" customHeight="1" x14ac:dyDescent="0.2">
      <c r="C854" s="46"/>
      <c r="D854" s="47"/>
      <c r="E854" s="48"/>
      <c r="F854" s="49"/>
    </row>
    <row r="855" spans="3:6" ht="14.1" customHeight="1" x14ac:dyDescent="0.2">
      <c r="C855" s="46"/>
      <c r="D855" s="47"/>
      <c r="E855" s="48"/>
      <c r="F855" s="49"/>
    </row>
    <row r="856" spans="3:6" ht="14.1" customHeight="1" x14ac:dyDescent="0.2">
      <c r="C856" s="46"/>
      <c r="D856" s="47"/>
      <c r="E856" s="48"/>
      <c r="F856" s="49"/>
    </row>
    <row r="857" spans="3:6" ht="14.1" customHeight="1" x14ac:dyDescent="0.2">
      <c r="C857" s="46"/>
      <c r="D857" s="47"/>
      <c r="E857" s="48"/>
      <c r="F857" s="49"/>
    </row>
    <row r="858" spans="3:6" ht="14.1" customHeight="1" x14ac:dyDescent="0.2">
      <c r="C858" s="46"/>
      <c r="D858" s="47"/>
      <c r="E858" s="48"/>
      <c r="F858" s="49"/>
    </row>
    <row r="859" spans="3:6" ht="14.1" customHeight="1" x14ac:dyDescent="0.2">
      <c r="C859" s="46"/>
      <c r="D859" s="47"/>
      <c r="E859" s="48"/>
      <c r="F859" s="49"/>
    </row>
    <row r="860" spans="3:6" ht="14.1" customHeight="1" x14ac:dyDescent="0.2">
      <c r="C860" s="46"/>
      <c r="D860" s="47"/>
      <c r="E860" s="48"/>
      <c r="F860" s="49"/>
    </row>
    <row r="861" spans="3:6" ht="14.1" customHeight="1" x14ac:dyDescent="0.2">
      <c r="C861" s="46"/>
      <c r="D861" s="47"/>
      <c r="E861" s="48"/>
      <c r="F861" s="49"/>
    </row>
    <row r="862" spans="3:6" ht="14.1" customHeight="1" x14ac:dyDescent="0.2">
      <c r="C862" s="46"/>
      <c r="D862" s="47"/>
      <c r="E862" s="48"/>
      <c r="F862" s="49"/>
    </row>
    <row r="863" spans="3:6" ht="14.1" customHeight="1" x14ac:dyDescent="0.2">
      <c r="C863" s="46"/>
      <c r="D863" s="47"/>
      <c r="E863" s="48"/>
      <c r="F863" s="49"/>
    </row>
    <row r="864" spans="3:6" ht="14.1" customHeight="1" x14ac:dyDescent="0.2">
      <c r="C864" s="46"/>
      <c r="D864" s="47"/>
      <c r="E864" s="48"/>
      <c r="F864" s="49"/>
    </row>
    <row r="865" spans="3:6" ht="14.1" customHeight="1" x14ac:dyDescent="0.2">
      <c r="C865" s="46"/>
      <c r="D865" s="47"/>
      <c r="E865" s="48"/>
      <c r="F865" s="49"/>
    </row>
    <row r="866" spans="3:6" ht="14.1" customHeight="1" x14ac:dyDescent="0.2">
      <c r="C866" s="46"/>
      <c r="D866" s="47"/>
      <c r="E866" s="48"/>
      <c r="F866" s="49"/>
    </row>
    <row r="867" spans="3:6" ht="14.1" customHeight="1" x14ac:dyDescent="0.2">
      <c r="C867" s="46"/>
      <c r="D867" s="47"/>
      <c r="E867" s="48"/>
      <c r="F867" s="49"/>
    </row>
    <row r="868" spans="3:6" ht="14.1" customHeight="1" x14ac:dyDescent="0.2">
      <c r="C868" s="46"/>
      <c r="D868" s="47"/>
      <c r="E868" s="48"/>
      <c r="F868" s="49"/>
    </row>
    <row r="869" spans="3:6" ht="14.1" customHeight="1" x14ac:dyDescent="0.2">
      <c r="C869" s="46"/>
      <c r="D869" s="47"/>
      <c r="E869" s="48"/>
      <c r="F869" s="49"/>
    </row>
    <row r="870" spans="3:6" ht="14.1" customHeight="1" x14ac:dyDescent="0.2">
      <c r="C870" s="46"/>
      <c r="D870" s="47"/>
      <c r="E870" s="48"/>
      <c r="F870" s="49"/>
    </row>
    <row r="871" spans="3:6" ht="14.1" customHeight="1" x14ac:dyDescent="0.2">
      <c r="C871" s="46"/>
      <c r="D871" s="47"/>
      <c r="E871" s="48"/>
      <c r="F871" s="49"/>
    </row>
    <row r="872" spans="3:6" ht="14.1" customHeight="1" x14ac:dyDescent="0.2">
      <c r="C872" s="46"/>
      <c r="D872" s="47"/>
      <c r="E872" s="48"/>
      <c r="F872" s="49"/>
    </row>
    <row r="873" spans="3:6" ht="14.1" customHeight="1" x14ac:dyDescent="0.2">
      <c r="C873" s="46"/>
      <c r="D873" s="47"/>
      <c r="E873" s="48"/>
      <c r="F873" s="49"/>
    </row>
    <row r="874" spans="3:6" ht="14.1" customHeight="1" x14ac:dyDescent="0.2">
      <c r="C874" s="46"/>
      <c r="D874" s="47"/>
      <c r="E874" s="48"/>
      <c r="F874" s="49"/>
    </row>
    <row r="875" spans="3:6" ht="14.1" customHeight="1" x14ac:dyDescent="0.2">
      <c r="C875" s="46"/>
      <c r="D875" s="47"/>
      <c r="E875" s="48"/>
      <c r="F875" s="49"/>
    </row>
    <row r="876" spans="3:6" ht="14.1" customHeight="1" x14ac:dyDescent="0.2">
      <c r="C876" s="46"/>
      <c r="D876" s="47"/>
      <c r="E876" s="48"/>
      <c r="F876" s="49"/>
    </row>
    <row r="877" spans="3:6" ht="14.1" customHeight="1" x14ac:dyDescent="0.2">
      <c r="C877" s="46"/>
      <c r="D877" s="47"/>
      <c r="E877" s="48"/>
      <c r="F877" s="49"/>
    </row>
    <row r="878" spans="3:6" ht="14.1" customHeight="1" x14ac:dyDescent="0.2">
      <c r="C878" s="46"/>
      <c r="D878" s="47"/>
      <c r="E878" s="48"/>
      <c r="F878" s="49"/>
    </row>
    <row r="879" spans="3:6" ht="14.1" customHeight="1" x14ac:dyDescent="0.2">
      <c r="C879" s="46"/>
      <c r="D879" s="47"/>
      <c r="E879" s="48"/>
      <c r="F879" s="49"/>
    </row>
    <row r="880" spans="3:6" ht="14.1" customHeight="1" x14ac:dyDescent="0.2">
      <c r="C880" s="46"/>
      <c r="D880" s="47"/>
      <c r="E880" s="48"/>
      <c r="F880" s="49"/>
    </row>
    <row r="881" spans="3:6" ht="14.1" customHeight="1" x14ac:dyDescent="0.2">
      <c r="C881" s="46"/>
      <c r="D881" s="47"/>
      <c r="E881" s="48"/>
      <c r="F881" s="49"/>
    </row>
    <row r="882" spans="3:6" ht="14.1" customHeight="1" x14ac:dyDescent="0.2">
      <c r="C882" s="46"/>
      <c r="D882" s="47"/>
      <c r="E882" s="48"/>
      <c r="F882" s="49"/>
    </row>
    <row r="883" spans="3:6" ht="14.1" customHeight="1" x14ac:dyDescent="0.2">
      <c r="C883" s="46"/>
      <c r="D883" s="47"/>
      <c r="E883" s="48"/>
      <c r="F883" s="49"/>
    </row>
    <row r="884" spans="3:6" ht="14.1" customHeight="1" x14ac:dyDescent="0.2">
      <c r="C884" s="46"/>
      <c r="D884" s="47"/>
      <c r="E884" s="48"/>
      <c r="F884" s="49"/>
    </row>
    <row r="885" spans="3:6" ht="14.1" customHeight="1" x14ac:dyDescent="0.2">
      <c r="C885" s="46"/>
      <c r="D885" s="47"/>
      <c r="E885" s="48"/>
      <c r="F885" s="49"/>
    </row>
    <row r="886" spans="3:6" ht="14.1" customHeight="1" x14ac:dyDescent="0.2">
      <c r="C886" s="46"/>
      <c r="D886" s="47"/>
      <c r="E886" s="48"/>
      <c r="F886" s="49"/>
    </row>
    <row r="887" spans="3:6" ht="14.1" customHeight="1" x14ac:dyDescent="0.2">
      <c r="C887" s="46"/>
      <c r="D887" s="47"/>
      <c r="E887" s="48"/>
      <c r="F887" s="49"/>
    </row>
    <row r="888" spans="3:6" ht="14.1" customHeight="1" x14ac:dyDescent="0.2">
      <c r="C888" s="46"/>
      <c r="D888" s="47"/>
      <c r="E888" s="48"/>
      <c r="F888" s="49"/>
    </row>
    <row r="889" spans="3:6" ht="14.1" customHeight="1" x14ac:dyDescent="0.2">
      <c r="C889" s="46"/>
      <c r="D889" s="47"/>
      <c r="E889" s="48"/>
      <c r="F889" s="49"/>
    </row>
    <row r="890" spans="3:6" ht="14.1" customHeight="1" x14ac:dyDescent="0.2">
      <c r="C890" s="46"/>
      <c r="D890" s="47"/>
      <c r="E890" s="48"/>
      <c r="F890" s="49"/>
    </row>
    <row r="891" spans="3:6" ht="14.1" customHeight="1" x14ac:dyDescent="0.2">
      <c r="C891" s="46"/>
      <c r="D891" s="47"/>
      <c r="E891" s="48"/>
      <c r="F891" s="49"/>
    </row>
    <row r="892" spans="3:6" ht="14.1" customHeight="1" x14ac:dyDescent="0.2">
      <c r="C892" s="46"/>
      <c r="D892" s="47"/>
      <c r="E892" s="48"/>
      <c r="F892" s="49"/>
    </row>
    <row r="893" spans="3:6" ht="14.1" customHeight="1" x14ac:dyDescent="0.2">
      <c r="C893" s="46"/>
      <c r="D893" s="47"/>
      <c r="E893" s="48"/>
      <c r="F893" s="49"/>
    </row>
    <row r="894" spans="3:6" ht="14.1" customHeight="1" x14ac:dyDescent="0.2">
      <c r="C894" s="46"/>
      <c r="D894" s="47"/>
      <c r="E894" s="48"/>
      <c r="F894" s="49"/>
    </row>
    <row r="895" spans="3:6" ht="14.1" customHeight="1" x14ac:dyDescent="0.2">
      <c r="C895" s="46"/>
      <c r="D895" s="47"/>
      <c r="E895" s="48"/>
      <c r="F895" s="49"/>
    </row>
    <row r="896" spans="3:6" ht="14.1" customHeight="1" x14ac:dyDescent="0.2">
      <c r="C896" s="46"/>
      <c r="D896" s="47"/>
      <c r="E896" s="48"/>
      <c r="F896" s="49"/>
    </row>
    <row r="897" spans="3:6" ht="14.1" customHeight="1" x14ac:dyDescent="0.2">
      <c r="C897" s="46"/>
      <c r="D897" s="47"/>
      <c r="E897" s="48"/>
      <c r="F897" s="49"/>
    </row>
    <row r="898" spans="3:6" ht="14.1" customHeight="1" x14ac:dyDescent="0.2">
      <c r="C898" s="46"/>
      <c r="D898" s="47"/>
      <c r="E898" s="48"/>
      <c r="F898" s="49"/>
    </row>
    <row r="899" spans="3:6" ht="14.1" customHeight="1" x14ac:dyDescent="0.2">
      <c r="C899" s="46"/>
      <c r="D899" s="47"/>
      <c r="E899" s="48"/>
      <c r="F899" s="49"/>
    </row>
    <row r="900" spans="3:6" ht="14.1" customHeight="1" x14ac:dyDescent="0.2">
      <c r="C900" s="46"/>
      <c r="D900" s="47"/>
      <c r="E900" s="48"/>
      <c r="F900" s="49"/>
    </row>
    <row r="901" spans="3:6" ht="14.1" customHeight="1" x14ac:dyDescent="0.2">
      <c r="C901" s="46"/>
      <c r="D901" s="47"/>
      <c r="E901" s="48"/>
      <c r="F901" s="49"/>
    </row>
    <row r="902" spans="3:6" ht="14.1" customHeight="1" x14ac:dyDescent="0.2">
      <c r="C902" s="46"/>
      <c r="D902" s="47"/>
      <c r="E902" s="48"/>
      <c r="F902" s="49"/>
    </row>
    <row r="903" spans="3:6" ht="14.1" customHeight="1" x14ac:dyDescent="0.2">
      <c r="C903" s="46"/>
      <c r="D903" s="47"/>
      <c r="E903" s="48"/>
      <c r="F903" s="49"/>
    </row>
    <row r="904" spans="3:6" ht="14.1" customHeight="1" x14ac:dyDescent="0.2">
      <c r="C904" s="46"/>
      <c r="D904" s="47"/>
      <c r="E904" s="48"/>
      <c r="F904" s="49"/>
    </row>
    <row r="905" spans="3:6" ht="14.1" customHeight="1" x14ac:dyDescent="0.2">
      <c r="C905" s="46"/>
      <c r="D905" s="47"/>
      <c r="E905" s="48"/>
      <c r="F905" s="49"/>
    </row>
    <row r="906" spans="3:6" ht="14.1" customHeight="1" x14ac:dyDescent="0.2">
      <c r="C906" s="46"/>
      <c r="D906" s="47"/>
      <c r="E906" s="48"/>
      <c r="F906" s="49"/>
    </row>
    <row r="907" spans="3:6" ht="14.1" customHeight="1" x14ac:dyDescent="0.2">
      <c r="C907" s="46"/>
      <c r="D907" s="47"/>
      <c r="E907" s="48"/>
      <c r="F907" s="49"/>
    </row>
    <row r="908" spans="3:6" ht="14.1" customHeight="1" x14ac:dyDescent="0.2">
      <c r="C908" s="46"/>
      <c r="D908" s="47"/>
      <c r="E908" s="48"/>
      <c r="F908" s="49"/>
    </row>
    <row r="909" spans="3:6" ht="14.1" customHeight="1" x14ac:dyDescent="0.2">
      <c r="C909" s="46"/>
      <c r="D909" s="47"/>
      <c r="E909" s="48"/>
      <c r="F909" s="49"/>
    </row>
    <row r="910" spans="3:6" ht="14.1" customHeight="1" x14ac:dyDescent="0.2">
      <c r="C910" s="46"/>
      <c r="D910" s="47"/>
      <c r="E910" s="48"/>
      <c r="F910" s="49"/>
    </row>
    <row r="911" spans="3:6" ht="14.1" customHeight="1" x14ac:dyDescent="0.2">
      <c r="C911" s="46"/>
      <c r="D911" s="47"/>
      <c r="E911" s="48"/>
      <c r="F911" s="49"/>
    </row>
    <row r="912" spans="3:6" ht="14.1" customHeight="1" x14ac:dyDescent="0.2">
      <c r="C912" s="46"/>
      <c r="D912" s="47"/>
      <c r="E912" s="48"/>
      <c r="F912" s="49"/>
    </row>
    <row r="913" spans="3:6" ht="14.1" customHeight="1" x14ac:dyDescent="0.2">
      <c r="C913" s="46"/>
      <c r="D913" s="47"/>
      <c r="E913" s="48"/>
      <c r="F913" s="49"/>
    </row>
    <row r="914" spans="3:6" ht="14.1" customHeight="1" x14ac:dyDescent="0.2">
      <c r="C914" s="46"/>
      <c r="D914" s="47"/>
      <c r="E914" s="48"/>
      <c r="F914" s="49"/>
    </row>
    <row r="915" spans="3:6" ht="14.1" customHeight="1" x14ac:dyDescent="0.2">
      <c r="C915" s="46"/>
      <c r="D915" s="47"/>
      <c r="E915" s="48"/>
      <c r="F915" s="49"/>
    </row>
    <row r="916" spans="3:6" ht="14.1" customHeight="1" x14ac:dyDescent="0.2">
      <c r="C916" s="46"/>
      <c r="D916" s="47"/>
      <c r="E916" s="48"/>
      <c r="F916" s="49"/>
    </row>
    <row r="917" spans="3:6" ht="14.1" customHeight="1" x14ac:dyDescent="0.2">
      <c r="C917" s="46"/>
      <c r="D917" s="47"/>
      <c r="E917" s="48"/>
      <c r="F917" s="49"/>
    </row>
    <row r="918" spans="3:6" ht="14.1" customHeight="1" x14ac:dyDescent="0.2">
      <c r="C918" s="46"/>
      <c r="D918" s="47"/>
      <c r="E918" s="48"/>
      <c r="F918" s="49"/>
    </row>
    <row r="919" spans="3:6" ht="14.1" customHeight="1" x14ac:dyDescent="0.2">
      <c r="C919" s="46"/>
      <c r="D919" s="47"/>
      <c r="E919" s="48"/>
      <c r="F919" s="49"/>
    </row>
    <row r="920" spans="3:6" ht="14.1" customHeight="1" x14ac:dyDescent="0.2">
      <c r="C920" s="46"/>
      <c r="D920" s="47"/>
      <c r="E920" s="48"/>
      <c r="F920" s="49"/>
    </row>
    <row r="921" spans="3:6" ht="14.1" customHeight="1" x14ac:dyDescent="0.2">
      <c r="C921" s="46"/>
      <c r="D921" s="47"/>
      <c r="E921" s="48"/>
      <c r="F921" s="49"/>
    </row>
    <row r="922" spans="3:6" ht="14.1" customHeight="1" x14ac:dyDescent="0.2">
      <c r="C922" s="46"/>
      <c r="D922" s="47"/>
      <c r="E922" s="48"/>
      <c r="F922" s="49"/>
    </row>
    <row r="923" spans="3:6" ht="14.1" customHeight="1" x14ac:dyDescent="0.2">
      <c r="C923" s="46"/>
      <c r="D923" s="47"/>
      <c r="E923" s="48"/>
      <c r="F923" s="49"/>
    </row>
    <row r="924" spans="3:6" ht="14.1" customHeight="1" x14ac:dyDescent="0.2">
      <c r="C924" s="46"/>
      <c r="D924" s="47"/>
      <c r="E924" s="48"/>
      <c r="F924" s="49"/>
    </row>
    <row r="925" spans="3:6" ht="14.1" customHeight="1" x14ac:dyDescent="0.2">
      <c r="C925" s="46"/>
      <c r="D925" s="47"/>
      <c r="E925" s="48"/>
      <c r="F925" s="49"/>
    </row>
    <row r="926" spans="3:6" ht="14.1" customHeight="1" x14ac:dyDescent="0.2">
      <c r="C926" s="46"/>
      <c r="D926" s="47"/>
      <c r="E926" s="48"/>
      <c r="F926" s="49"/>
    </row>
    <row r="927" spans="3:6" ht="14.1" customHeight="1" x14ac:dyDescent="0.2">
      <c r="C927" s="46"/>
      <c r="D927" s="47"/>
      <c r="E927" s="48"/>
      <c r="F927" s="49"/>
    </row>
    <row r="928" spans="3:6" ht="14.1" customHeight="1" x14ac:dyDescent="0.2">
      <c r="C928" s="46"/>
      <c r="D928" s="47"/>
      <c r="E928" s="48"/>
      <c r="F928" s="49"/>
    </row>
    <row r="929" spans="3:6" ht="14.1" customHeight="1" x14ac:dyDescent="0.2">
      <c r="C929" s="46"/>
      <c r="D929" s="47"/>
      <c r="E929" s="48"/>
      <c r="F929" s="49"/>
    </row>
    <row r="930" spans="3:6" ht="14.1" customHeight="1" x14ac:dyDescent="0.2">
      <c r="C930" s="46"/>
      <c r="D930" s="47"/>
      <c r="E930" s="48"/>
      <c r="F930" s="49"/>
    </row>
    <row r="931" spans="3:6" ht="14.1" customHeight="1" x14ac:dyDescent="0.2">
      <c r="C931" s="46"/>
      <c r="D931" s="47"/>
      <c r="E931" s="48"/>
      <c r="F931" s="49"/>
    </row>
    <row r="932" spans="3:6" ht="14.1" customHeight="1" x14ac:dyDescent="0.2">
      <c r="C932" s="46"/>
      <c r="D932" s="47"/>
      <c r="E932" s="48"/>
      <c r="F932" s="49"/>
    </row>
    <row r="933" spans="3:6" ht="14.1" customHeight="1" x14ac:dyDescent="0.2">
      <c r="C933" s="46"/>
      <c r="D933" s="47"/>
      <c r="E933" s="48"/>
      <c r="F933" s="49"/>
    </row>
    <row r="934" spans="3:6" ht="14.1" customHeight="1" x14ac:dyDescent="0.2">
      <c r="C934" s="46"/>
      <c r="D934" s="47"/>
      <c r="E934" s="48"/>
      <c r="F934" s="49"/>
    </row>
    <row r="935" spans="3:6" ht="14.1" customHeight="1" x14ac:dyDescent="0.2">
      <c r="C935" s="46"/>
      <c r="D935" s="47"/>
      <c r="E935" s="48"/>
      <c r="F935" s="49"/>
    </row>
    <row r="936" spans="3:6" ht="14.1" customHeight="1" x14ac:dyDescent="0.2">
      <c r="C936" s="46"/>
      <c r="D936" s="47"/>
      <c r="E936" s="48"/>
      <c r="F936" s="49"/>
    </row>
    <row r="937" spans="3:6" ht="14.1" customHeight="1" x14ac:dyDescent="0.2">
      <c r="C937" s="46"/>
      <c r="D937" s="47"/>
      <c r="E937" s="48"/>
      <c r="F937" s="49"/>
    </row>
    <row r="938" spans="3:6" ht="14.1" customHeight="1" x14ac:dyDescent="0.2">
      <c r="C938" s="46"/>
      <c r="D938" s="47"/>
      <c r="E938" s="48"/>
      <c r="F938" s="49"/>
    </row>
    <row r="939" spans="3:6" ht="14.1" customHeight="1" x14ac:dyDescent="0.2">
      <c r="C939" s="46"/>
      <c r="D939" s="47"/>
      <c r="E939" s="48"/>
      <c r="F939" s="49"/>
    </row>
    <row r="940" spans="3:6" ht="14.1" customHeight="1" x14ac:dyDescent="0.2">
      <c r="C940" s="46"/>
      <c r="D940" s="47"/>
      <c r="E940" s="48"/>
      <c r="F940" s="49"/>
    </row>
    <row r="941" spans="3:6" ht="14.1" customHeight="1" x14ac:dyDescent="0.2">
      <c r="C941" s="46"/>
      <c r="D941" s="47"/>
      <c r="E941" s="48"/>
      <c r="F941" s="49"/>
    </row>
    <row r="942" spans="3:6" ht="14.1" customHeight="1" x14ac:dyDescent="0.2">
      <c r="C942" s="46"/>
      <c r="D942" s="47"/>
      <c r="E942" s="48"/>
      <c r="F942" s="49"/>
    </row>
    <row r="943" spans="3:6" ht="14.1" customHeight="1" x14ac:dyDescent="0.2">
      <c r="C943" s="46"/>
      <c r="D943" s="47"/>
      <c r="E943" s="48"/>
      <c r="F943" s="49"/>
    </row>
    <row r="944" spans="3:6" ht="14.1" customHeight="1" x14ac:dyDescent="0.2">
      <c r="C944" s="46"/>
      <c r="D944" s="47"/>
      <c r="E944" s="48"/>
      <c r="F944" s="49"/>
    </row>
    <row r="945" spans="3:6" ht="14.1" customHeight="1" x14ac:dyDescent="0.2">
      <c r="C945" s="46"/>
      <c r="D945" s="47"/>
      <c r="E945" s="48"/>
      <c r="F945" s="49"/>
    </row>
    <row r="946" spans="3:6" ht="14.1" customHeight="1" x14ac:dyDescent="0.2">
      <c r="C946" s="46"/>
      <c r="D946" s="47"/>
      <c r="E946" s="48"/>
      <c r="F946" s="49"/>
    </row>
    <row r="947" spans="3:6" ht="14.1" customHeight="1" x14ac:dyDescent="0.2">
      <c r="C947" s="46"/>
      <c r="D947" s="47"/>
      <c r="E947" s="48"/>
      <c r="F947" s="49"/>
    </row>
    <row r="948" spans="3:6" ht="14.1" customHeight="1" x14ac:dyDescent="0.2">
      <c r="C948" s="46"/>
      <c r="D948" s="47"/>
      <c r="E948" s="48"/>
      <c r="F948" s="49"/>
    </row>
    <row r="949" spans="3:6" ht="14.1" customHeight="1" x14ac:dyDescent="0.2">
      <c r="C949" s="46"/>
      <c r="D949" s="47"/>
      <c r="E949" s="48"/>
      <c r="F949" s="49"/>
    </row>
    <row r="950" spans="3:6" ht="14.1" customHeight="1" x14ac:dyDescent="0.2">
      <c r="C950" s="46"/>
      <c r="D950" s="47"/>
      <c r="E950" s="48"/>
      <c r="F950" s="49"/>
    </row>
    <row r="951" spans="3:6" ht="14.1" customHeight="1" x14ac:dyDescent="0.2">
      <c r="C951" s="46"/>
      <c r="D951" s="47"/>
      <c r="E951" s="48"/>
      <c r="F951" s="49"/>
    </row>
    <row r="952" spans="3:6" ht="14.1" customHeight="1" x14ac:dyDescent="0.2">
      <c r="C952" s="46"/>
      <c r="D952" s="47"/>
      <c r="E952" s="48"/>
      <c r="F952" s="49"/>
    </row>
    <row r="953" spans="3:6" ht="14.1" customHeight="1" x14ac:dyDescent="0.2">
      <c r="C953" s="46"/>
      <c r="D953" s="47"/>
      <c r="E953" s="48"/>
      <c r="F953" s="49"/>
    </row>
    <row r="954" spans="3:6" ht="14.1" customHeight="1" x14ac:dyDescent="0.2">
      <c r="C954" s="46"/>
      <c r="D954" s="47"/>
      <c r="E954" s="48"/>
      <c r="F954" s="49"/>
    </row>
    <row r="955" spans="3:6" ht="14.1" customHeight="1" x14ac:dyDescent="0.2">
      <c r="C955" s="46"/>
      <c r="D955" s="47"/>
      <c r="E955" s="48"/>
      <c r="F955" s="49"/>
    </row>
    <row r="956" spans="3:6" ht="14.1" customHeight="1" x14ac:dyDescent="0.2">
      <c r="C956" s="46"/>
      <c r="D956" s="47"/>
      <c r="E956" s="48"/>
      <c r="F956" s="49"/>
    </row>
    <row r="957" spans="3:6" ht="14.1" customHeight="1" x14ac:dyDescent="0.2">
      <c r="C957" s="46"/>
      <c r="D957" s="47"/>
      <c r="E957" s="48"/>
      <c r="F957" s="49"/>
    </row>
    <row r="958" spans="3:6" ht="14.1" customHeight="1" x14ac:dyDescent="0.2">
      <c r="C958" s="46"/>
      <c r="D958" s="47"/>
      <c r="E958" s="48"/>
      <c r="F958" s="49"/>
    </row>
    <row r="959" spans="3:6" ht="14.1" customHeight="1" x14ac:dyDescent="0.2">
      <c r="C959" s="46"/>
      <c r="D959" s="47"/>
      <c r="E959" s="48"/>
      <c r="F959" s="49"/>
    </row>
    <row r="960" spans="3:6" ht="14.1" customHeight="1" x14ac:dyDescent="0.2">
      <c r="C960" s="46"/>
      <c r="D960" s="47"/>
      <c r="E960" s="48"/>
      <c r="F960" s="49"/>
    </row>
    <row r="961" spans="3:6" ht="14.1" customHeight="1" x14ac:dyDescent="0.2">
      <c r="C961" s="46"/>
      <c r="D961" s="47"/>
      <c r="E961" s="48"/>
      <c r="F961" s="49"/>
    </row>
    <row r="962" spans="3:6" ht="14.1" customHeight="1" x14ac:dyDescent="0.2">
      <c r="C962" s="46"/>
      <c r="D962" s="47"/>
      <c r="E962" s="48"/>
      <c r="F962" s="49"/>
    </row>
    <row r="963" spans="3:6" ht="14.1" customHeight="1" x14ac:dyDescent="0.2">
      <c r="C963" s="46"/>
      <c r="D963" s="47"/>
      <c r="E963" s="48"/>
      <c r="F963" s="49"/>
    </row>
    <row r="964" spans="3:6" ht="14.1" customHeight="1" x14ac:dyDescent="0.2">
      <c r="C964" s="46"/>
      <c r="D964" s="47"/>
      <c r="E964" s="48"/>
      <c r="F964" s="49"/>
    </row>
    <row r="965" spans="3:6" ht="14.1" customHeight="1" x14ac:dyDescent="0.2">
      <c r="C965" s="46"/>
      <c r="D965" s="47"/>
      <c r="E965" s="48"/>
      <c r="F965" s="49"/>
    </row>
    <row r="966" spans="3:6" ht="14.1" customHeight="1" x14ac:dyDescent="0.2">
      <c r="C966" s="46"/>
      <c r="D966" s="47"/>
      <c r="E966" s="48"/>
      <c r="F966" s="49"/>
    </row>
    <row r="967" spans="3:6" ht="14.1" customHeight="1" x14ac:dyDescent="0.2">
      <c r="C967" s="46"/>
      <c r="D967" s="47"/>
      <c r="E967" s="48"/>
      <c r="F967" s="49"/>
    </row>
    <row r="968" spans="3:6" ht="14.1" customHeight="1" x14ac:dyDescent="0.2">
      <c r="C968" s="46"/>
      <c r="D968" s="47"/>
      <c r="E968" s="48"/>
      <c r="F968" s="49"/>
    </row>
    <row r="969" spans="3:6" ht="14.1" customHeight="1" x14ac:dyDescent="0.2">
      <c r="C969" s="46"/>
      <c r="D969" s="47"/>
      <c r="E969" s="48"/>
      <c r="F969" s="49"/>
    </row>
    <row r="970" spans="3:6" ht="14.1" customHeight="1" x14ac:dyDescent="0.2">
      <c r="C970" s="46"/>
      <c r="D970" s="47"/>
      <c r="E970" s="48"/>
      <c r="F970" s="49"/>
    </row>
    <row r="971" spans="3:6" ht="14.1" customHeight="1" x14ac:dyDescent="0.2">
      <c r="C971" s="46"/>
      <c r="D971" s="47"/>
      <c r="E971" s="48"/>
      <c r="F971" s="49"/>
    </row>
    <row r="972" spans="3:6" ht="14.1" customHeight="1" x14ac:dyDescent="0.2">
      <c r="C972" s="46"/>
      <c r="D972" s="47"/>
      <c r="E972" s="48"/>
      <c r="F972" s="49"/>
    </row>
    <row r="973" spans="3:6" ht="14.1" customHeight="1" x14ac:dyDescent="0.2">
      <c r="C973" s="46"/>
      <c r="D973" s="47"/>
      <c r="E973" s="48"/>
      <c r="F973" s="49"/>
    </row>
    <row r="974" spans="3:6" ht="14.1" customHeight="1" x14ac:dyDescent="0.2">
      <c r="C974" s="46"/>
      <c r="D974" s="47"/>
      <c r="E974" s="48"/>
      <c r="F974" s="49"/>
    </row>
    <row r="975" spans="3:6" ht="14.1" customHeight="1" x14ac:dyDescent="0.2">
      <c r="C975" s="46"/>
      <c r="D975" s="47"/>
      <c r="E975" s="48"/>
      <c r="F975" s="49"/>
    </row>
    <row r="976" spans="3:6" ht="14.1" customHeight="1" x14ac:dyDescent="0.2">
      <c r="C976" s="46"/>
      <c r="D976" s="47"/>
      <c r="E976" s="48"/>
      <c r="F976" s="49"/>
    </row>
    <row r="977" spans="3:6" ht="14.1" customHeight="1" x14ac:dyDescent="0.2">
      <c r="C977" s="46"/>
      <c r="D977" s="47"/>
      <c r="E977" s="48"/>
      <c r="F977" s="49"/>
    </row>
    <row r="978" spans="3:6" ht="14.1" customHeight="1" x14ac:dyDescent="0.2">
      <c r="C978" s="46"/>
      <c r="D978" s="47"/>
      <c r="E978" s="48"/>
      <c r="F978" s="49"/>
    </row>
    <row r="979" spans="3:6" ht="14.1" customHeight="1" x14ac:dyDescent="0.2">
      <c r="C979" s="46"/>
      <c r="D979" s="47"/>
      <c r="E979" s="48"/>
      <c r="F979" s="49"/>
    </row>
    <row r="980" spans="3:6" ht="14.1" customHeight="1" x14ac:dyDescent="0.2">
      <c r="C980" s="46"/>
      <c r="D980" s="47"/>
      <c r="E980" s="48"/>
      <c r="F980" s="49"/>
    </row>
    <row r="981" spans="3:6" ht="14.1" customHeight="1" x14ac:dyDescent="0.2">
      <c r="C981" s="46"/>
      <c r="D981" s="47"/>
      <c r="E981" s="48"/>
      <c r="F981" s="49"/>
    </row>
    <row r="982" spans="3:6" ht="14.1" customHeight="1" x14ac:dyDescent="0.2">
      <c r="C982" s="46"/>
      <c r="D982" s="47"/>
      <c r="E982" s="48"/>
      <c r="F982" s="49"/>
    </row>
    <row r="983" spans="3:6" ht="14.1" customHeight="1" x14ac:dyDescent="0.2">
      <c r="C983" s="46"/>
      <c r="D983" s="47"/>
      <c r="E983" s="48"/>
      <c r="F983" s="49"/>
    </row>
    <row r="984" spans="3:6" ht="14.1" customHeight="1" x14ac:dyDescent="0.2">
      <c r="C984" s="46"/>
      <c r="D984" s="47"/>
      <c r="E984" s="48"/>
      <c r="F984" s="49"/>
    </row>
    <row r="985" spans="3:6" ht="14.1" customHeight="1" x14ac:dyDescent="0.2">
      <c r="C985" s="46"/>
      <c r="D985" s="47"/>
      <c r="E985" s="48"/>
      <c r="F985" s="49"/>
    </row>
    <row r="986" spans="3:6" ht="14.1" customHeight="1" x14ac:dyDescent="0.2">
      <c r="C986" s="46"/>
      <c r="D986" s="47"/>
      <c r="E986" s="48"/>
      <c r="F986" s="49"/>
    </row>
    <row r="987" spans="3:6" ht="14.1" customHeight="1" x14ac:dyDescent="0.2">
      <c r="C987" s="46"/>
      <c r="D987" s="47"/>
      <c r="E987" s="48"/>
      <c r="F987" s="49"/>
    </row>
    <row r="988" spans="3:6" ht="14.1" customHeight="1" x14ac:dyDescent="0.2">
      <c r="C988" s="46"/>
      <c r="D988" s="47"/>
      <c r="E988" s="48"/>
      <c r="F988" s="49"/>
    </row>
    <row r="989" spans="3:6" ht="14.1" customHeight="1" x14ac:dyDescent="0.2">
      <c r="C989" s="46"/>
      <c r="D989" s="47"/>
      <c r="E989" s="48"/>
      <c r="F989" s="49"/>
    </row>
    <row r="990" spans="3:6" ht="14.1" customHeight="1" x14ac:dyDescent="0.2">
      <c r="C990" s="46"/>
      <c r="D990" s="47"/>
      <c r="E990" s="48"/>
      <c r="F990" s="49"/>
    </row>
    <row r="991" spans="3:6" ht="14.1" customHeight="1" x14ac:dyDescent="0.2">
      <c r="C991" s="46"/>
      <c r="D991" s="47"/>
      <c r="E991" s="48"/>
      <c r="F991" s="49"/>
    </row>
    <row r="992" spans="3:6" ht="14.1" customHeight="1" x14ac:dyDescent="0.2">
      <c r="C992" s="46"/>
      <c r="D992" s="47"/>
      <c r="E992" s="48"/>
      <c r="F992" s="49"/>
    </row>
    <row r="993" spans="3:6" ht="14.1" customHeight="1" x14ac:dyDescent="0.2">
      <c r="C993" s="46"/>
      <c r="D993" s="47"/>
      <c r="E993" s="48"/>
      <c r="F993" s="49"/>
    </row>
    <row r="994" spans="3:6" ht="14.1" customHeight="1" x14ac:dyDescent="0.2">
      <c r="C994" s="46"/>
      <c r="D994" s="47"/>
      <c r="E994" s="48"/>
      <c r="F994" s="49"/>
    </row>
    <row r="995" spans="3:6" ht="14.1" customHeight="1" x14ac:dyDescent="0.2">
      <c r="C995" s="46"/>
      <c r="D995" s="47"/>
      <c r="E995" s="48"/>
      <c r="F995" s="49"/>
    </row>
    <row r="996" spans="3:6" ht="14.1" customHeight="1" x14ac:dyDescent="0.2">
      <c r="C996" s="46"/>
      <c r="D996" s="47"/>
      <c r="E996" s="48"/>
      <c r="F996" s="49"/>
    </row>
    <row r="997" spans="3:6" ht="14.1" customHeight="1" x14ac:dyDescent="0.2">
      <c r="C997" s="46"/>
      <c r="D997" s="47"/>
      <c r="E997" s="48"/>
      <c r="F997" s="49"/>
    </row>
    <row r="998" spans="3:6" ht="14.1" customHeight="1" x14ac:dyDescent="0.2">
      <c r="C998" s="46"/>
      <c r="D998" s="47"/>
      <c r="E998" s="48"/>
      <c r="F998" s="49"/>
    </row>
    <row r="999" spans="3:6" ht="14.1" customHeight="1" x14ac:dyDescent="0.2">
      <c r="C999" s="46"/>
      <c r="D999" s="47"/>
      <c r="E999" s="48"/>
      <c r="F999" s="49"/>
    </row>
    <row r="1000" spans="3:6" ht="14.1" customHeight="1" x14ac:dyDescent="0.2">
      <c r="C1000" s="46"/>
      <c r="D1000" s="47"/>
      <c r="E1000" s="48"/>
      <c r="F1000" s="49"/>
    </row>
    <row r="1001" spans="3:6" ht="14.1" customHeight="1" x14ac:dyDescent="0.2">
      <c r="C1001" s="46"/>
      <c r="D1001" s="47"/>
      <c r="E1001" s="48"/>
      <c r="F1001" s="49"/>
    </row>
    <row r="1002" spans="3:6" ht="14.1" customHeight="1" x14ac:dyDescent="0.2">
      <c r="C1002" s="46"/>
      <c r="D1002" s="47"/>
      <c r="E1002" s="48"/>
      <c r="F1002" s="49"/>
    </row>
    <row r="1003" spans="3:6" ht="14.1" customHeight="1" x14ac:dyDescent="0.2">
      <c r="C1003" s="46"/>
      <c r="D1003" s="47"/>
      <c r="E1003" s="48"/>
      <c r="F1003" s="49"/>
    </row>
    <row r="1004" spans="3:6" ht="14.1" customHeight="1" x14ac:dyDescent="0.2">
      <c r="C1004" s="46"/>
      <c r="D1004" s="47"/>
      <c r="E1004" s="48"/>
      <c r="F1004" s="49"/>
    </row>
    <row r="1005" spans="3:6" ht="14.1" customHeight="1" x14ac:dyDescent="0.2">
      <c r="C1005" s="46"/>
      <c r="D1005" s="47"/>
      <c r="E1005" s="48"/>
      <c r="F1005" s="49"/>
    </row>
    <row r="1006" spans="3:6" ht="14.1" customHeight="1" x14ac:dyDescent="0.2">
      <c r="C1006" s="46"/>
      <c r="D1006" s="47"/>
      <c r="E1006" s="48"/>
      <c r="F1006" s="49"/>
    </row>
    <row r="1007" spans="3:6" ht="14.1" customHeight="1" x14ac:dyDescent="0.2">
      <c r="C1007" s="46"/>
      <c r="D1007" s="47"/>
      <c r="E1007" s="48"/>
      <c r="F1007" s="49"/>
    </row>
    <row r="1008" spans="3:6" ht="14.1" customHeight="1" x14ac:dyDescent="0.2">
      <c r="C1008" s="46"/>
      <c r="D1008" s="47"/>
      <c r="E1008" s="48"/>
      <c r="F1008" s="49"/>
    </row>
    <row r="1009" spans="3:6" ht="14.1" customHeight="1" x14ac:dyDescent="0.2">
      <c r="C1009" s="46"/>
      <c r="D1009" s="47"/>
      <c r="E1009" s="48"/>
      <c r="F1009" s="49"/>
    </row>
    <row r="1010" spans="3:6" ht="14.1" customHeight="1" x14ac:dyDescent="0.2">
      <c r="C1010" s="46"/>
      <c r="D1010" s="47"/>
      <c r="E1010" s="48"/>
      <c r="F1010" s="49"/>
    </row>
    <row r="1011" spans="3:6" ht="14.1" customHeight="1" x14ac:dyDescent="0.2">
      <c r="C1011" s="46"/>
      <c r="D1011" s="47"/>
      <c r="E1011" s="48"/>
      <c r="F1011" s="49"/>
    </row>
    <row r="1012" spans="3:6" ht="14.1" customHeight="1" x14ac:dyDescent="0.2">
      <c r="C1012" s="46"/>
      <c r="D1012" s="47"/>
      <c r="E1012" s="48"/>
      <c r="F1012" s="49"/>
    </row>
    <row r="1013" spans="3:6" ht="14.1" customHeight="1" x14ac:dyDescent="0.2">
      <c r="C1013" s="46"/>
      <c r="D1013" s="47"/>
      <c r="E1013" s="48"/>
      <c r="F1013" s="49"/>
    </row>
    <row r="1014" spans="3:6" ht="14.1" customHeight="1" x14ac:dyDescent="0.2">
      <c r="C1014" s="46"/>
      <c r="D1014" s="47"/>
      <c r="E1014" s="48"/>
      <c r="F1014" s="49"/>
    </row>
    <row r="1015" spans="3:6" ht="14.1" customHeight="1" x14ac:dyDescent="0.2">
      <c r="C1015" s="46"/>
      <c r="D1015" s="47"/>
      <c r="E1015" s="48"/>
      <c r="F1015" s="49"/>
    </row>
    <row r="1016" spans="3:6" ht="14.1" customHeight="1" x14ac:dyDescent="0.2">
      <c r="C1016" s="46"/>
      <c r="D1016" s="47"/>
      <c r="E1016" s="48"/>
      <c r="F1016" s="49"/>
    </row>
    <row r="1017" spans="3:6" ht="14.1" customHeight="1" x14ac:dyDescent="0.2">
      <c r="C1017" s="46"/>
      <c r="D1017" s="47"/>
      <c r="E1017" s="48"/>
      <c r="F1017" s="49"/>
    </row>
    <row r="1018" spans="3:6" ht="14.1" customHeight="1" x14ac:dyDescent="0.2">
      <c r="C1018" s="46"/>
      <c r="D1018" s="47"/>
      <c r="E1018" s="48"/>
      <c r="F1018" s="49"/>
    </row>
    <row r="1019" spans="3:6" ht="14.1" customHeight="1" x14ac:dyDescent="0.2">
      <c r="C1019" s="46"/>
      <c r="D1019" s="47"/>
      <c r="E1019" s="48"/>
      <c r="F1019" s="49"/>
    </row>
    <row r="1020" spans="3:6" ht="14.1" customHeight="1" x14ac:dyDescent="0.2">
      <c r="C1020" s="46"/>
      <c r="D1020" s="47"/>
      <c r="E1020" s="48"/>
      <c r="F1020" s="49"/>
    </row>
    <row r="1021" spans="3:6" ht="14.1" customHeight="1" x14ac:dyDescent="0.2">
      <c r="C1021" s="46"/>
      <c r="D1021" s="47"/>
      <c r="E1021" s="48"/>
      <c r="F1021" s="49"/>
    </row>
    <row r="1022" spans="3:6" ht="14.1" customHeight="1" x14ac:dyDescent="0.2">
      <c r="C1022" s="46"/>
      <c r="D1022" s="47"/>
      <c r="E1022" s="48"/>
      <c r="F1022" s="49"/>
    </row>
    <row r="1023" spans="3:6" ht="14.1" customHeight="1" x14ac:dyDescent="0.2">
      <c r="C1023" s="46"/>
      <c r="D1023" s="47"/>
      <c r="E1023" s="48"/>
      <c r="F1023" s="49"/>
    </row>
    <row r="1024" spans="3:6" ht="14.1" customHeight="1" x14ac:dyDescent="0.2">
      <c r="C1024" s="46"/>
      <c r="D1024" s="47"/>
      <c r="E1024" s="48"/>
      <c r="F1024" s="49"/>
    </row>
    <row r="1025" spans="3:6" ht="14.1" customHeight="1" x14ac:dyDescent="0.2">
      <c r="C1025" s="46"/>
      <c r="D1025" s="47"/>
      <c r="E1025" s="48"/>
      <c r="F1025" s="49"/>
    </row>
    <row r="1026" spans="3:6" ht="14.1" customHeight="1" x14ac:dyDescent="0.2">
      <c r="C1026" s="46"/>
      <c r="D1026" s="47"/>
      <c r="E1026" s="48"/>
      <c r="F1026" s="49"/>
    </row>
    <row r="1027" spans="3:6" ht="14.1" customHeight="1" x14ac:dyDescent="0.2">
      <c r="C1027" s="46"/>
      <c r="D1027" s="47"/>
      <c r="E1027" s="48"/>
      <c r="F1027" s="49"/>
    </row>
    <row r="1028" spans="3:6" ht="14.1" customHeight="1" x14ac:dyDescent="0.2">
      <c r="C1028" s="46"/>
      <c r="D1028" s="47"/>
      <c r="E1028" s="48"/>
      <c r="F1028" s="49"/>
    </row>
    <row r="1029" spans="3:6" ht="14.1" customHeight="1" x14ac:dyDescent="0.2">
      <c r="C1029" s="46"/>
      <c r="D1029" s="47"/>
      <c r="E1029" s="48"/>
      <c r="F1029" s="49"/>
    </row>
    <row r="1030" spans="3:6" ht="14.1" customHeight="1" x14ac:dyDescent="0.2">
      <c r="C1030" s="46"/>
      <c r="D1030" s="47"/>
      <c r="E1030" s="48"/>
      <c r="F1030" s="49"/>
    </row>
    <row r="1031" spans="3:6" ht="14.1" customHeight="1" x14ac:dyDescent="0.2">
      <c r="C1031" s="46"/>
      <c r="D1031" s="47"/>
      <c r="E1031" s="48"/>
      <c r="F1031" s="49"/>
    </row>
    <row r="1032" spans="3:6" ht="14.1" customHeight="1" x14ac:dyDescent="0.2">
      <c r="C1032" s="46"/>
      <c r="D1032" s="47"/>
      <c r="E1032" s="48"/>
      <c r="F1032" s="49"/>
    </row>
    <row r="1033" spans="3:6" ht="14.1" customHeight="1" x14ac:dyDescent="0.2">
      <c r="C1033" s="46"/>
      <c r="D1033" s="47"/>
      <c r="E1033" s="48"/>
      <c r="F1033" s="49"/>
    </row>
    <row r="1034" spans="3:6" ht="14.1" customHeight="1" x14ac:dyDescent="0.2">
      <c r="C1034" s="46"/>
      <c r="D1034" s="47"/>
      <c r="E1034" s="48"/>
      <c r="F1034" s="49"/>
    </row>
    <row r="1035" spans="3:6" ht="14.1" customHeight="1" x14ac:dyDescent="0.2">
      <c r="C1035" s="46"/>
      <c r="D1035" s="47"/>
      <c r="E1035" s="48"/>
      <c r="F1035" s="49"/>
    </row>
    <row r="1036" spans="3:6" ht="14.1" customHeight="1" x14ac:dyDescent="0.2">
      <c r="C1036" s="46"/>
      <c r="D1036" s="47"/>
      <c r="E1036" s="48"/>
      <c r="F1036" s="49"/>
    </row>
    <row r="1037" spans="3:6" ht="14.1" customHeight="1" x14ac:dyDescent="0.2">
      <c r="C1037" s="46"/>
      <c r="D1037" s="47"/>
      <c r="E1037" s="48"/>
      <c r="F1037" s="49"/>
    </row>
    <row r="1038" spans="3:6" ht="14.1" customHeight="1" x14ac:dyDescent="0.2">
      <c r="C1038" s="46"/>
      <c r="D1038" s="47"/>
      <c r="E1038" s="48"/>
      <c r="F1038" s="49"/>
    </row>
    <row r="1039" spans="3:6" ht="14.1" customHeight="1" x14ac:dyDescent="0.2">
      <c r="C1039" s="46"/>
      <c r="D1039" s="47"/>
      <c r="E1039" s="48"/>
      <c r="F1039" s="49"/>
    </row>
    <row r="1040" spans="3:6" ht="14.1" customHeight="1" x14ac:dyDescent="0.2">
      <c r="C1040" s="46"/>
      <c r="D1040" s="47"/>
      <c r="E1040" s="48"/>
      <c r="F1040" s="49"/>
    </row>
    <row r="1041" spans="3:6" ht="14.1" customHeight="1" x14ac:dyDescent="0.2">
      <c r="C1041" s="46"/>
      <c r="D1041" s="47"/>
      <c r="E1041" s="48"/>
      <c r="F1041" s="49"/>
    </row>
    <row r="1042" spans="3:6" ht="14.1" customHeight="1" x14ac:dyDescent="0.2">
      <c r="C1042" s="46"/>
      <c r="D1042" s="47"/>
      <c r="E1042" s="48"/>
      <c r="F1042" s="49"/>
    </row>
    <row r="1043" spans="3:6" ht="14.1" customHeight="1" x14ac:dyDescent="0.2">
      <c r="C1043" s="46"/>
      <c r="D1043" s="47"/>
      <c r="E1043" s="48"/>
      <c r="F1043" s="49"/>
    </row>
    <row r="1044" spans="3:6" ht="14.1" customHeight="1" x14ac:dyDescent="0.2">
      <c r="C1044" s="46"/>
      <c r="D1044" s="47"/>
      <c r="E1044" s="48"/>
      <c r="F1044" s="49"/>
    </row>
    <row r="1045" spans="3:6" ht="14.1" customHeight="1" x14ac:dyDescent="0.2">
      <c r="C1045" s="46"/>
      <c r="D1045" s="47"/>
      <c r="E1045" s="48"/>
      <c r="F1045" s="49"/>
    </row>
  </sheetData>
  <mergeCells count="120">
    <mergeCell ref="B113:D113"/>
    <mergeCell ref="B103:C103"/>
    <mergeCell ref="B104:C104"/>
    <mergeCell ref="B112:D112"/>
    <mergeCell ref="A101:A104"/>
    <mergeCell ref="A117:D117"/>
    <mergeCell ref="A106:C106"/>
    <mergeCell ref="A107:E107"/>
    <mergeCell ref="B108:D108"/>
    <mergeCell ref="B109:D109"/>
    <mergeCell ref="B110:D110"/>
    <mergeCell ref="A114:D114"/>
    <mergeCell ref="A116:D116"/>
    <mergeCell ref="B111:D111"/>
    <mergeCell ref="B115:D115"/>
    <mergeCell ref="B101:C101"/>
    <mergeCell ref="B102:C102"/>
    <mergeCell ref="A54:E54"/>
    <mergeCell ref="B19:C19"/>
    <mergeCell ref="A68:C68"/>
    <mergeCell ref="B62:C62"/>
    <mergeCell ref="A70:E70"/>
    <mergeCell ref="B71:C71"/>
    <mergeCell ref="A78:C78"/>
    <mergeCell ref="B79:C79"/>
    <mergeCell ref="B80:C80"/>
    <mergeCell ref="B42:C42"/>
    <mergeCell ref="B43:C43"/>
    <mergeCell ref="B47:D47"/>
    <mergeCell ref="B48:D48"/>
    <mergeCell ref="B49:D49"/>
    <mergeCell ref="B50:D50"/>
    <mergeCell ref="B51:D51"/>
    <mergeCell ref="B52:D52"/>
    <mergeCell ref="A53:D53"/>
    <mergeCell ref="A36:C36"/>
    <mergeCell ref="B37:C37"/>
    <mergeCell ref="A31:C31"/>
    <mergeCell ref="B32:C32"/>
    <mergeCell ref="B33:C33"/>
    <mergeCell ref="B38:C38"/>
    <mergeCell ref="B39:C39"/>
    <mergeCell ref="B40:C40"/>
    <mergeCell ref="B41:C41"/>
    <mergeCell ref="A5:E5"/>
    <mergeCell ref="A2:E2"/>
    <mergeCell ref="A3:E3"/>
    <mergeCell ref="A4:E4"/>
    <mergeCell ref="B8:C8"/>
    <mergeCell ref="D8:E8"/>
    <mergeCell ref="B7:C7"/>
    <mergeCell ref="D12:E12"/>
    <mergeCell ref="B18:C18"/>
    <mergeCell ref="D18:E18"/>
    <mergeCell ref="B17:C17"/>
    <mergeCell ref="A15:E15"/>
    <mergeCell ref="D17:E17"/>
    <mergeCell ref="B16:C16"/>
    <mergeCell ref="D16:E16"/>
    <mergeCell ref="A11:E11"/>
    <mergeCell ref="B13:C13"/>
    <mergeCell ref="D13:E13"/>
    <mergeCell ref="A14:E14"/>
    <mergeCell ref="B12:C12"/>
    <mergeCell ref="D7:E7"/>
    <mergeCell ref="D10:E10"/>
    <mergeCell ref="B10:C10"/>
    <mergeCell ref="D19:E19"/>
    <mergeCell ref="A21:E21"/>
    <mergeCell ref="B22:C22"/>
    <mergeCell ref="B23:C23"/>
    <mergeCell ref="B24:C24"/>
    <mergeCell ref="B20:C20"/>
    <mergeCell ref="D20:E20"/>
    <mergeCell ref="A6:E6"/>
    <mergeCell ref="B9:C9"/>
    <mergeCell ref="D9:E9"/>
    <mergeCell ref="B25:C25"/>
    <mergeCell ref="B67:C67"/>
    <mergeCell ref="B64:C64"/>
    <mergeCell ref="B77:C77"/>
    <mergeCell ref="B76:C76"/>
    <mergeCell ref="B73:C73"/>
    <mergeCell ref="B26:C26"/>
    <mergeCell ref="B44:C44"/>
    <mergeCell ref="A45:C45"/>
    <mergeCell ref="A46:C46"/>
    <mergeCell ref="A34:C34"/>
    <mergeCell ref="B27:C27"/>
    <mergeCell ref="B28:C28"/>
    <mergeCell ref="A29:D29"/>
    <mergeCell ref="A30:E30"/>
    <mergeCell ref="A55:D55"/>
    <mergeCell ref="B56:D56"/>
    <mergeCell ref="B57:D57"/>
    <mergeCell ref="B58:D58"/>
    <mergeCell ref="B59:D59"/>
    <mergeCell ref="A61:E61"/>
    <mergeCell ref="B63:C63"/>
    <mergeCell ref="B65:C65"/>
    <mergeCell ref="B66:C66"/>
    <mergeCell ref="A83:E83"/>
    <mergeCell ref="B98:C98"/>
    <mergeCell ref="A95:D95"/>
    <mergeCell ref="A97:E97"/>
    <mergeCell ref="B99:C99"/>
    <mergeCell ref="B100:C100"/>
    <mergeCell ref="B94:D94"/>
    <mergeCell ref="B91:D91"/>
    <mergeCell ref="B93:D93"/>
    <mergeCell ref="B90:D90"/>
    <mergeCell ref="A81:C81"/>
    <mergeCell ref="B74:C74"/>
    <mergeCell ref="B75:C75"/>
    <mergeCell ref="B72:C72"/>
    <mergeCell ref="A84:D84"/>
    <mergeCell ref="B85:D85"/>
    <mergeCell ref="B86:D86"/>
    <mergeCell ref="B87:D87"/>
    <mergeCell ref="A89:E8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9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45"/>
  <sheetViews>
    <sheetView view="pageBreakPreview" topLeftCell="A7" zoomScaleNormal="100" zoomScaleSheetLayoutView="100" workbookViewId="0">
      <selection activeCell="D20" sqref="D20:E20"/>
    </sheetView>
  </sheetViews>
  <sheetFormatPr defaultRowHeight="14.1" customHeight="1" x14ac:dyDescent="0.2"/>
  <cols>
    <col min="1" max="1" width="6.5703125" style="8" customWidth="1"/>
    <col min="2" max="2" width="44.7109375" style="8" customWidth="1"/>
    <col min="3" max="3" width="17.28515625" style="29" customWidth="1"/>
    <col min="4" max="4" width="16" style="30" customWidth="1"/>
    <col min="5" max="5" width="23.5703125" style="8" customWidth="1"/>
    <col min="6" max="6" width="29.28515625" style="9" bestFit="1" customWidth="1"/>
    <col min="7" max="9" width="9.140625" style="1"/>
    <col min="10" max="10" width="12.28515625" style="1" bestFit="1" customWidth="1"/>
    <col min="11" max="16384" width="9.140625" style="1"/>
  </cols>
  <sheetData>
    <row r="1" spans="1:14" ht="14.1" customHeight="1" x14ac:dyDescent="0.2">
      <c r="A1" s="1"/>
      <c r="B1" s="2"/>
      <c r="C1" s="3"/>
      <c r="D1" s="4"/>
      <c r="E1" s="2"/>
      <c r="F1" s="5"/>
    </row>
    <row r="2" spans="1:14" ht="14.1" customHeight="1" x14ac:dyDescent="0.2">
      <c r="A2" s="197" t="s">
        <v>1</v>
      </c>
      <c r="B2" s="197"/>
      <c r="C2" s="197"/>
      <c r="D2" s="197"/>
      <c r="E2" s="197"/>
      <c r="F2" s="5"/>
    </row>
    <row r="3" spans="1:14" ht="14.1" customHeight="1" x14ac:dyDescent="0.2">
      <c r="A3" s="198"/>
      <c r="B3" s="198"/>
      <c r="C3" s="198"/>
      <c r="D3" s="198"/>
      <c r="E3" s="198"/>
      <c r="F3" s="5"/>
    </row>
    <row r="4" spans="1:14" ht="14.1" customHeight="1" thickBot="1" x14ac:dyDescent="0.25">
      <c r="A4" s="199"/>
      <c r="B4" s="199"/>
      <c r="C4" s="199"/>
      <c r="D4" s="199"/>
      <c r="E4" s="199"/>
      <c r="F4" s="5"/>
    </row>
    <row r="5" spans="1:14" ht="14.1" customHeight="1" x14ac:dyDescent="0.2">
      <c r="A5" s="184"/>
      <c r="B5" s="185"/>
      <c r="C5" s="185"/>
      <c r="D5" s="185"/>
      <c r="E5" s="186"/>
      <c r="F5" s="6"/>
      <c r="J5" s="206"/>
      <c r="K5" s="206"/>
      <c r="L5" s="206"/>
      <c r="M5" s="206"/>
      <c r="N5" s="206"/>
    </row>
    <row r="6" spans="1:14" ht="14.1" customHeight="1" x14ac:dyDescent="0.2">
      <c r="A6" s="173"/>
      <c r="B6" s="187"/>
      <c r="C6" s="187"/>
      <c r="D6" s="187"/>
      <c r="E6" s="174"/>
      <c r="F6" s="6"/>
      <c r="J6" s="206"/>
      <c r="K6" s="206"/>
      <c r="L6" s="206"/>
      <c r="M6" s="206"/>
      <c r="N6" s="206"/>
    </row>
    <row r="7" spans="1:14" ht="14.1" customHeight="1" x14ac:dyDescent="0.2">
      <c r="A7" s="36" t="s">
        <v>2</v>
      </c>
      <c r="B7" s="188" t="s">
        <v>3</v>
      </c>
      <c r="C7" s="189"/>
      <c r="D7" s="190"/>
      <c r="E7" s="191"/>
      <c r="F7" s="35"/>
      <c r="J7" s="206"/>
      <c r="K7" s="206"/>
      <c r="L7" s="206"/>
      <c r="M7" s="206"/>
      <c r="N7" s="206"/>
    </row>
    <row r="8" spans="1:14" ht="14.1" customHeight="1" x14ac:dyDescent="0.2">
      <c r="A8" s="88" t="s">
        <v>4</v>
      </c>
      <c r="B8" s="173" t="s">
        <v>127</v>
      </c>
      <c r="C8" s="174"/>
      <c r="D8" s="155" t="s">
        <v>58</v>
      </c>
      <c r="E8" s="157"/>
      <c r="F8" s="11"/>
      <c r="J8" s="206"/>
      <c r="K8" s="206"/>
      <c r="L8" s="206"/>
      <c r="M8" s="206"/>
      <c r="N8" s="206"/>
    </row>
    <row r="9" spans="1:14" ht="14.1" customHeight="1" x14ac:dyDescent="0.2">
      <c r="A9" s="88" t="s">
        <v>5</v>
      </c>
      <c r="B9" s="173" t="s">
        <v>6</v>
      </c>
      <c r="C9" s="174"/>
      <c r="D9" s="155" t="s">
        <v>143</v>
      </c>
      <c r="E9" s="157"/>
      <c r="F9" s="11"/>
      <c r="J9" s="206"/>
      <c r="K9" s="206"/>
      <c r="L9" s="206"/>
      <c r="M9" s="206"/>
      <c r="N9" s="206"/>
    </row>
    <row r="10" spans="1:14" ht="14.1" customHeight="1" x14ac:dyDescent="0.2">
      <c r="A10" s="88" t="s">
        <v>7</v>
      </c>
      <c r="B10" s="173" t="s">
        <v>8</v>
      </c>
      <c r="C10" s="174"/>
      <c r="D10" s="155" t="s">
        <v>144</v>
      </c>
      <c r="E10" s="157"/>
      <c r="F10" s="11"/>
      <c r="J10" s="206"/>
      <c r="K10" s="206"/>
      <c r="L10" s="206"/>
      <c r="M10" s="206"/>
      <c r="N10" s="206"/>
    </row>
    <row r="11" spans="1:14" ht="14.1" customHeight="1" x14ac:dyDescent="0.2">
      <c r="A11" s="162" t="s">
        <v>54</v>
      </c>
      <c r="B11" s="162"/>
      <c r="C11" s="162"/>
      <c r="D11" s="162"/>
      <c r="E11" s="162"/>
      <c r="F11" s="11"/>
      <c r="J11" s="206"/>
      <c r="K11" s="206"/>
      <c r="L11" s="206"/>
      <c r="M11" s="206"/>
      <c r="N11" s="206"/>
    </row>
    <row r="12" spans="1:14" ht="12.75" customHeight="1" x14ac:dyDescent="0.2">
      <c r="A12" s="38"/>
      <c r="B12" s="163" t="s">
        <v>9</v>
      </c>
      <c r="C12" s="164"/>
      <c r="D12" s="165" t="s">
        <v>53</v>
      </c>
      <c r="E12" s="165"/>
      <c r="F12" s="11"/>
      <c r="J12" s="206"/>
      <c r="K12" s="206"/>
      <c r="L12" s="206"/>
      <c r="M12" s="206"/>
      <c r="N12" s="206"/>
    </row>
    <row r="13" spans="1:14" ht="15" customHeight="1" x14ac:dyDescent="0.2">
      <c r="A13" s="37"/>
      <c r="B13" s="166" t="s">
        <v>55</v>
      </c>
      <c r="C13" s="167"/>
      <c r="D13" s="168">
        <v>1</v>
      </c>
      <c r="E13" s="169"/>
      <c r="F13" s="11"/>
      <c r="J13" s="206"/>
      <c r="K13" s="206"/>
      <c r="L13" s="206"/>
      <c r="M13" s="206"/>
      <c r="N13" s="206"/>
    </row>
    <row r="14" spans="1:14" s="33" customFormat="1" ht="14.1" customHeight="1" x14ac:dyDescent="0.2">
      <c r="A14" s="170" t="s">
        <v>154</v>
      </c>
      <c r="B14" s="171"/>
      <c r="C14" s="171"/>
      <c r="D14" s="171"/>
      <c r="E14" s="172"/>
      <c r="F14" s="32"/>
      <c r="J14" s="206"/>
      <c r="K14" s="206"/>
      <c r="L14" s="206"/>
      <c r="M14" s="206"/>
      <c r="N14" s="206"/>
    </row>
    <row r="15" spans="1:14" ht="14.1" customHeight="1" x14ac:dyDescent="0.2">
      <c r="A15" s="132" t="s">
        <v>10</v>
      </c>
      <c r="B15" s="133"/>
      <c r="C15" s="133"/>
      <c r="D15" s="133"/>
      <c r="E15" s="134"/>
      <c r="F15" s="5"/>
      <c r="J15" s="206"/>
      <c r="K15" s="206"/>
      <c r="L15" s="206"/>
      <c r="M15" s="206"/>
      <c r="N15" s="206"/>
    </row>
    <row r="16" spans="1:14" ht="14.1" customHeight="1" x14ac:dyDescent="0.2">
      <c r="A16" s="91">
        <v>1</v>
      </c>
      <c r="B16" s="148" t="s">
        <v>11</v>
      </c>
      <c r="C16" s="150"/>
      <c r="D16" s="155" t="s">
        <v>134</v>
      </c>
      <c r="E16" s="157"/>
      <c r="F16" s="5"/>
    </row>
    <row r="17" spans="1:13" ht="14.1" customHeight="1" x14ac:dyDescent="0.2">
      <c r="A17" s="91">
        <v>2</v>
      </c>
      <c r="B17" s="148" t="s">
        <v>12</v>
      </c>
      <c r="C17" s="150"/>
      <c r="D17" s="195">
        <v>2144.75</v>
      </c>
      <c r="E17" s="196">
        <v>0</v>
      </c>
      <c r="F17" s="101"/>
      <c r="M17" s="94"/>
    </row>
    <row r="18" spans="1:13" ht="14.1" customHeight="1" x14ac:dyDescent="0.2">
      <c r="A18" s="91">
        <v>3</v>
      </c>
      <c r="B18" s="148" t="s">
        <v>13</v>
      </c>
      <c r="C18" s="150"/>
      <c r="D18" s="155" t="s">
        <v>133</v>
      </c>
      <c r="E18" s="157"/>
      <c r="F18" s="5"/>
    </row>
    <row r="19" spans="1:13" ht="14.1" customHeight="1" x14ac:dyDescent="0.2">
      <c r="A19" s="91">
        <v>4</v>
      </c>
      <c r="B19" s="138" t="s">
        <v>14</v>
      </c>
      <c r="C19" s="138"/>
      <c r="D19" s="158">
        <v>44774</v>
      </c>
      <c r="E19" s="159"/>
      <c r="F19" s="5"/>
    </row>
    <row r="20" spans="1:13" ht="14.1" customHeight="1" x14ac:dyDescent="0.2">
      <c r="A20" s="91">
        <v>5</v>
      </c>
      <c r="B20" s="148" t="s">
        <v>56</v>
      </c>
      <c r="C20" s="150"/>
      <c r="D20" s="155"/>
      <c r="E20" s="157"/>
      <c r="F20" s="5"/>
    </row>
    <row r="21" spans="1:13" s="9" customFormat="1" ht="14.1" customHeight="1" x14ac:dyDescent="0.2">
      <c r="A21" s="135" t="s">
        <v>15</v>
      </c>
      <c r="B21" s="135"/>
      <c r="C21" s="135"/>
      <c r="D21" s="135"/>
      <c r="E21" s="135"/>
      <c r="F21" s="6"/>
    </row>
    <row r="22" spans="1:13" ht="14.1" customHeight="1" x14ac:dyDescent="0.2">
      <c r="A22" s="12">
        <v>1</v>
      </c>
      <c r="B22" s="129" t="s">
        <v>16</v>
      </c>
      <c r="C22" s="129"/>
      <c r="D22" s="16" t="s">
        <v>17</v>
      </c>
      <c r="E22" s="12" t="s">
        <v>18</v>
      </c>
      <c r="F22" s="5"/>
    </row>
    <row r="23" spans="1:13" ht="14.1" customHeight="1" x14ac:dyDescent="0.2">
      <c r="A23" s="91" t="s">
        <v>2</v>
      </c>
      <c r="B23" s="138"/>
      <c r="C23" s="138"/>
      <c r="D23" s="17"/>
      <c r="E23" s="19">
        <f>D17</f>
        <v>2144.75</v>
      </c>
      <c r="F23" s="5"/>
    </row>
    <row r="24" spans="1:13" ht="14.1" customHeight="1" x14ac:dyDescent="0.2">
      <c r="A24" s="91" t="s">
        <v>4</v>
      </c>
      <c r="B24" s="138" t="s">
        <v>20</v>
      </c>
      <c r="C24" s="138"/>
      <c r="D24" s="17">
        <v>0.3</v>
      </c>
      <c r="E24" s="18"/>
      <c r="F24" s="28"/>
    </row>
    <row r="25" spans="1:13" ht="14.1" customHeight="1" x14ac:dyDescent="0.2">
      <c r="A25" s="91" t="s">
        <v>5</v>
      </c>
      <c r="B25" s="138" t="s">
        <v>21</v>
      </c>
      <c r="C25" s="138"/>
      <c r="D25" s="17">
        <v>0</v>
      </c>
      <c r="E25" s="18">
        <v>0</v>
      </c>
      <c r="F25" s="5"/>
    </row>
    <row r="26" spans="1:13" ht="14.1" customHeight="1" x14ac:dyDescent="0.2">
      <c r="A26" s="91" t="s">
        <v>7</v>
      </c>
      <c r="B26" s="138" t="s">
        <v>119</v>
      </c>
      <c r="C26" s="138"/>
      <c r="D26" s="17">
        <v>0.2</v>
      </c>
      <c r="E26" s="80"/>
      <c r="F26" s="5"/>
    </row>
    <row r="27" spans="1:13" ht="14.1" customHeight="1" x14ac:dyDescent="0.2">
      <c r="A27" s="91" t="s">
        <v>23</v>
      </c>
      <c r="B27" s="138" t="s">
        <v>59</v>
      </c>
      <c r="C27" s="138"/>
      <c r="D27" s="17">
        <v>0</v>
      </c>
      <c r="E27" s="18">
        <v>0</v>
      </c>
      <c r="F27" s="5"/>
    </row>
    <row r="28" spans="1:13" ht="14.1" customHeight="1" x14ac:dyDescent="0.2">
      <c r="A28" s="91" t="s">
        <v>24</v>
      </c>
      <c r="B28" s="138" t="s">
        <v>27</v>
      </c>
      <c r="C28" s="138"/>
      <c r="D28" s="17">
        <v>0</v>
      </c>
      <c r="E28" s="18">
        <v>0</v>
      </c>
      <c r="F28" s="5"/>
    </row>
    <row r="29" spans="1:13" ht="14.1" customHeight="1" x14ac:dyDescent="0.2">
      <c r="A29" s="129" t="s">
        <v>40</v>
      </c>
      <c r="B29" s="129"/>
      <c r="C29" s="129"/>
      <c r="D29" s="129"/>
      <c r="E29" s="40">
        <f>ROUND(SUM(E23:E28),2)</f>
        <v>2144.75</v>
      </c>
      <c r="F29" s="5"/>
    </row>
    <row r="30" spans="1:13" ht="14.1" customHeight="1" x14ac:dyDescent="0.2">
      <c r="A30" s="135" t="s">
        <v>60</v>
      </c>
      <c r="B30" s="135"/>
      <c r="C30" s="135"/>
      <c r="D30" s="135"/>
      <c r="E30" s="135"/>
      <c r="F30" s="5"/>
    </row>
    <row r="31" spans="1:13" s="7" customFormat="1" ht="14.1" customHeight="1" x14ac:dyDescent="0.2">
      <c r="A31" s="132" t="s">
        <v>61</v>
      </c>
      <c r="B31" s="133"/>
      <c r="C31" s="134"/>
      <c r="D31" s="16" t="s">
        <v>17</v>
      </c>
      <c r="E31" s="12" t="s">
        <v>31</v>
      </c>
      <c r="F31" s="20"/>
    </row>
    <row r="32" spans="1:13" s="7" customFormat="1" ht="14.1" customHeight="1" x14ac:dyDescent="0.2">
      <c r="A32" s="22" t="s">
        <v>2</v>
      </c>
      <c r="B32" s="154" t="s">
        <v>42</v>
      </c>
      <c r="C32" s="154"/>
      <c r="D32" s="34">
        <v>8.3299999999999999E-2</v>
      </c>
      <c r="E32" s="18">
        <f>ROUND($E$29*D32,2)</f>
        <v>178.66</v>
      </c>
      <c r="F32" s="20"/>
    </row>
    <row r="33" spans="1:6" s="7" customFormat="1" ht="14.1" customHeight="1" x14ac:dyDescent="0.2">
      <c r="A33" s="22" t="s">
        <v>4</v>
      </c>
      <c r="B33" s="154" t="s">
        <v>62</v>
      </c>
      <c r="C33" s="154"/>
      <c r="D33" s="34">
        <v>0.1111</v>
      </c>
      <c r="E33" s="18">
        <f>ROUND($E$29*D33,2)</f>
        <v>238.28</v>
      </c>
      <c r="F33" s="20"/>
    </row>
    <row r="34" spans="1:6" s="7" customFormat="1" ht="14.1" customHeight="1" x14ac:dyDescent="0.2">
      <c r="A34" s="151" t="s">
        <v>63</v>
      </c>
      <c r="B34" s="151"/>
      <c r="C34" s="151"/>
      <c r="D34" s="23">
        <f>SUM(D32:D33)</f>
        <v>0.19440000000000002</v>
      </c>
      <c r="E34" s="19">
        <f>ROUNDDOWN($E$29*D34,2)</f>
        <v>416.93</v>
      </c>
      <c r="F34" s="20"/>
    </row>
    <row r="35" spans="1:6" s="7" customFormat="1" ht="14.1" customHeight="1" x14ac:dyDescent="0.2">
      <c r="A35" s="54"/>
      <c r="B35" s="55"/>
      <c r="C35" s="56"/>
      <c r="D35" s="23"/>
      <c r="E35" s="19"/>
      <c r="F35" s="20"/>
    </row>
    <row r="36" spans="1:6" s="7" customFormat="1" ht="14.1" customHeight="1" x14ac:dyDescent="0.2">
      <c r="A36" s="132" t="s">
        <v>64</v>
      </c>
      <c r="B36" s="133"/>
      <c r="C36" s="134"/>
      <c r="D36" s="16" t="s">
        <v>17</v>
      </c>
      <c r="E36" s="12" t="s">
        <v>31</v>
      </c>
      <c r="F36" s="20"/>
    </row>
    <row r="37" spans="1:6" s="7" customFormat="1" ht="14.1" customHeight="1" x14ac:dyDescent="0.2">
      <c r="A37" s="22" t="s">
        <v>2</v>
      </c>
      <c r="B37" s="154" t="s">
        <v>32</v>
      </c>
      <c r="C37" s="154"/>
      <c r="D37" s="17">
        <v>0.2</v>
      </c>
      <c r="E37" s="18">
        <f>ROUND((E29+E34+E78)*D37,2)</f>
        <v>519.20000000000005</v>
      </c>
      <c r="F37" s="20"/>
    </row>
    <row r="38" spans="1:6" s="7" customFormat="1" ht="14.1" customHeight="1" x14ac:dyDescent="0.2">
      <c r="A38" s="22" t="s">
        <v>4</v>
      </c>
      <c r="B38" s="154" t="s">
        <v>36</v>
      </c>
      <c r="C38" s="154"/>
      <c r="D38" s="17">
        <v>2.5000000000000001E-2</v>
      </c>
      <c r="E38" s="18">
        <f>ROUND((E29+E34+E78)*D38,2)</f>
        <v>64.900000000000006</v>
      </c>
      <c r="F38" s="20"/>
    </row>
    <row r="39" spans="1:6" s="7" customFormat="1" ht="14.1" customHeight="1" x14ac:dyDescent="0.2">
      <c r="A39" s="22" t="s">
        <v>5</v>
      </c>
      <c r="B39" s="154" t="s">
        <v>38</v>
      </c>
      <c r="C39" s="154"/>
      <c r="D39" s="17">
        <v>0.03</v>
      </c>
      <c r="E39" s="18">
        <f>ROUND((E29+E34+E78)*D39,2)</f>
        <v>77.88</v>
      </c>
      <c r="F39" s="20"/>
    </row>
    <row r="40" spans="1:6" s="7" customFormat="1" ht="14.1" customHeight="1" x14ac:dyDescent="0.2">
      <c r="A40" s="22" t="s">
        <v>7</v>
      </c>
      <c r="B40" s="154" t="s">
        <v>33</v>
      </c>
      <c r="C40" s="154"/>
      <c r="D40" s="17">
        <v>1.4999999999999999E-2</v>
      </c>
      <c r="E40" s="18">
        <f>(E29+E34+E78)*D40</f>
        <v>38.940149999999996</v>
      </c>
      <c r="F40" s="20"/>
    </row>
    <row r="41" spans="1:6" s="7" customFormat="1" ht="14.1" customHeight="1" x14ac:dyDescent="0.2">
      <c r="A41" s="22" t="s">
        <v>23</v>
      </c>
      <c r="B41" s="154" t="s">
        <v>34</v>
      </c>
      <c r="C41" s="154"/>
      <c r="D41" s="17">
        <v>0.01</v>
      </c>
      <c r="E41" s="18">
        <f>(E29+E34+E78)*D41</f>
        <v>25.960099999999997</v>
      </c>
      <c r="F41" s="20"/>
    </row>
    <row r="42" spans="1:6" s="7" customFormat="1" ht="14.1" customHeight="1" x14ac:dyDescent="0.2">
      <c r="A42" s="22" t="s">
        <v>24</v>
      </c>
      <c r="B42" s="154" t="s">
        <v>39</v>
      </c>
      <c r="C42" s="154"/>
      <c r="D42" s="17">
        <v>6.0000000000000001E-3</v>
      </c>
      <c r="E42" s="18">
        <f>(E29+E34+E78)*D42</f>
        <v>15.576059999999998</v>
      </c>
      <c r="F42" s="20"/>
    </row>
    <row r="43" spans="1:6" s="7" customFormat="1" ht="14.1" customHeight="1" x14ac:dyDescent="0.2">
      <c r="A43" s="22" t="s">
        <v>25</v>
      </c>
      <c r="B43" s="154" t="s">
        <v>35</v>
      </c>
      <c r="C43" s="154"/>
      <c r="D43" s="17">
        <v>2E-3</v>
      </c>
      <c r="E43" s="18">
        <f>(E29+E34+E78)*D43</f>
        <v>5.1920199999999994</v>
      </c>
      <c r="F43" s="20"/>
    </row>
    <row r="44" spans="1:6" s="7" customFormat="1" ht="14.1" customHeight="1" x14ac:dyDescent="0.2">
      <c r="A44" s="22" t="s">
        <v>26</v>
      </c>
      <c r="B44" s="154" t="s">
        <v>37</v>
      </c>
      <c r="C44" s="154"/>
      <c r="D44" s="17">
        <v>0.08</v>
      </c>
      <c r="E44" s="18">
        <f>ROUND((E29+E34+E78)*D44,2)</f>
        <v>207.68</v>
      </c>
      <c r="F44" s="20"/>
    </row>
    <row r="45" spans="1:6" s="7" customFormat="1" ht="14.1" customHeight="1" x14ac:dyDescent="0.2">
      <c r="A45" s="129" t="s">
        <v>40</v>
      </c>
      <c r="B45" s="129"/>
      <c r="C45" s="129"/>
      <c r="D45" s="43">
        <f>SUM(D37:D44)</f>
        <v>0.36800000000000005</v>
      </c>
      <c r="E45" s="40">
        <f>SUM(E37:E44)</f>
        <v>955.32833000000005</v>
      </c>
      <c r="F45" s="20"/>
    </row>
    <row r="46" spans="1:6" s="7" customFormat="1" ht="14.1" customHeight="1" x14ac:dyDescent="0.2">
      <c r="A46" s="132" t="s">
        <v>65</v>
      </c>
      <c r="B46" s="133"/>
      <c r="C46" s="134"/>
      <c r="D46" s="89"/>
      <c r="E46" s="12"/>
      <c r="F46" s="20"/>
    </row>
    <row r="47" spans="1:6" ht="14.1" customHeight="1" x14ac:dyDescent="0.2">
      <c r="A47" s="91" t="s">
        <v>2</v>
      </c>
      <c r="B47" s="138" t="s">
        <v>28</v>
      </c>
      <c r="C47" s="138"/>
      <c r="D47" s="138"/>
      <c r="E47" s="18">
        <f>((8.55*2)*26)-(E23*0.06)</f>
        <v>315.91500000000002</v>
      </c>
      <c r="F47" s="31"/>
    </row>
    <row r="48" spans="1:6" ht="14.1" customHeight="1" x14ac:dyDescent="0.2">
      <c r="A48" s="91" t="s">
        <v>4</v>
      </c>
      <c r="B48" s="138" t="s">
        <v>66</v>
      </c>
      <c r="C48" s="138"/>
      <c r="D48" s="138"/>
      <c r="E48" s="39">
        <f>(22*16.5)*0.8</f>
        <v>290.40000000000003</v>
      </c>
      <c r="F48" s="5"/>
    </row>
    <row r="49" spans="1:6" ht="14.1" customHeight="1" x14ac:dyDescent="0.2">
      <c r="A49" s="91" t="s">
        <v>5</v>
      </c>
      <c r="B49" s="138" t="s">
        <v>67</v>
      </c>
      <c r="C49" s="138"/>
      <c r="D49" s="138"/>
      <c r="E49" s="41">
        <v>0</v>
      </c>
      <c r="F49" s="5"/>
    </row>
    <row r="50" spans="1:6" ht="14.1" customHeight="1" x14ac:dyDescent="0.2">
      <c r="A50" s="91" t="s">
        <v>7</v>
      </c>
      <c r="B50" s="138" t="s">
        <v>68</v>
      </c>
      <c r="C50" s="138"/>
      <c r="D50" s="138"/>
      <c r="E50" s="15"/>
      <c r="F50" s="5"/>
    </row>
    <row r="51" spans="1:6" ht="14.1" customHeight="1" x14ac:dyDescent="0.2">
      <c r="A51" s="91" t="s">
        <v>23</v>
      </c>
      <c r="B51" s="138" t="s">
        <v>120</v>
      </c>
      <c r="C51" s="138"/>
      <c r="D51" s="138"/>
      <c r="E51" s="15">
        <v>0</v>
      </c>
      <c r="F51" s="5"/>
    </row>
    <row r="52" spans="1:6" ht="14.1" customHeight="1" x14ac:dyDescent="0.2">
      <c r="A52" s="91" t="s">
        <v>24</v>
      </c>
      <c r="B52" s="138" t="s">
        <v>69</v>
      </c>
      <c r="C52" s="138"/>
      <c r="D52" s="138"/>
      <c r="E52" s="15"/>
      <c r="F52" s="5"/>
    </row>
    <row r="53" spans="1:6" ht="14.1" customHeight="1" x14ac:dyDescent="0.2">
      <c r="A53" s="129" t="s">
        <v>40</v>
      </c>
      <c r="B53" s="129"/>
      <c r="C53" s="129"/>
      <c r="D53" s="129"/>
      <c r="E53" s="42">
        <f>ROUND(SUM(E47:E52),2)</f>
        <v>606.32000000000005</v>
      </c>
      <c r="F53" s="5"/>
    </row>
    <row r="54" spans="1:6" ht="14.1" customHeight="1" x14ac:dyDescent="0.2">
      <c r="A54" s="132" t="s">
        <v>70</v>
      </c>
      <c r="B54" s="133"/>
      <c r="C54" s="133"/>
      <c r="D54" s="133"/>
      <c r="E54" s="134"/>
      <c r="F54" s="5"/>
    </row>
    <row r="55" spans="1:6" ht="14.1" customHeight="1" x14ac:dyDescent="0.2">
      <c r="A55" s="132" t="s">
        <v>71</v>
      </c>
      <c r="B55" s="133"/>
      <c r="C55" s="133"/>
      <c r="D55" s="134"/>
      <c r="E55" s="12"/>
      <c r="F55" s="5"/>
    </row>
    <row r="56" spans="1:6" ht="14.1" customHeight="1" x14ac:dyDescent="0.2">
      <c r="A56" s="91" t="s">
        <v>72</v>
      </c>
      <c r="B56" s="138" t="s">
        <v>75</v>
      </c>
      <c r="C56" s="138"/>
      <c r="D56" s="138"/>
      <c r="E56" s="18">
        <f>E34</f>
        <v>416.93</v>
      </c>
      <c r="F56" s="5"/>
    </row>
    <row r="57" spans="1:6" ht="14.1" customHeight="1" x14ac:dyDescent="0.2">
      <c r="A57" s="91" t="s">
        <v>73</v>
      </c>
      <c r="B57" s="138" t="s">
        <v>76</v>
      </c>
      <c r="C57" s="138"/>
      <c r="D57" s="138"/>
      <c r="E57" s="18">
        <f>E45</f>
        <v>955.32833000000005</v>
      </c>
      <c r="F57" s="5"/>
    </row>
    <row r="58" spans="1:6" ht="14.1" customHeight="1" x14ac:dyDescent="0.2">
      <c r="A58" s="91" t="s">
        <v>74</v>
      </c>
      <c r="B58" s="138" t="s">
        <v>77</v>
      </c>
      <c r="C58" s="138"/>
      <c r="D58" s="138"/>
      <c r="E58" s="18">
        <f>E53</f>
        <v>606.32000000000005</v>
      </c>
      <c r="F58" s="5"/>
    </row>
    <row r="59" spans="1:6" ht="14.1" customHeight="1" x14ac:dyDescent="0.2">
      <c r="A59" s="91"/>
      <c r="B59" s="155" t="s">
        <v>40</v>
      </c>
      <c r="C59" s="156"/>
      <c r="D59" s="157"/>
      <c r="E59" s="19">
        <f>ROUND(SUM(E56:E58),2)</f>
        <v>1978.58</v>
      </c>
      <c r="F59" s="5"/>
    </row>
    <row r="60" spans="1:6" ht="14.1" customHeight="1" x14ac:dyDescent="0.2">
      <c r="A60" s="9"/>
      <c r="B60" s="9"/>
      <c r="C60" s="9"/>
      <c r="D60" s="9"/>
      <c r="E60" s="59"/>
      <c r="F60" s="5"/>
    </row>
    <row r="61" spans="1:6" ht="14.1" customHeight="1" x14ac:dyDescent="0.2">
      <c r="A61" s="135" t="s">
        <v>78</v>
      </c>
      <c r="B61" s="135"/>
      <c r="C61" s="135"/>
      <c r="D61" s="135"/>
      <c r="E61" s="135"/>
      <c r="F61" s="5"/>
    </row>
    <row r="62" spans="1:6" ht="14.1" customHeight="1" x14ac:dyDescent="0.2">
      <c r="A62" s="22" t="s">
        <v>2</v>
      </c>
      <c r="B62" s="154" t="s">
        <v>43</v>
      </c>
      <c r="C62" s="154"/>
      <c r="D62" s="60">
        <v>4.1700000000000001E-3</v>
      </c>
      <c r="E62" s="18">
        <f>ROUND($E$29*D62,2)</f>
        <v>8.94</v>
      </c>
      <c r="F62" s="5"/>
    </row>
    <row r="63" spans="1:6" ht="14.1" customHeight="1" x14ac:dyDescent="0.2">
      <c r="A63" s="22" t="s">
        <v>4</v>
      </c>
      <c r="B63" s="138" t="s">
        <v>52</v>
      </c>
      <c r="C63" s="154"/>
      <c r="D63" s="60">
        <v>3.3E-4</v>
      </c>
      <c r="E63" s="18">
        <f>E62*0.08</f>
        <v>0.71519999999999995</v>
      </c>
      <c r="F63" s="5"/>
    </row>
    <row r="64" spans="1:6" ht="14.1" customHeight="1" x14ac:dyDescent="0.2">
      <c r="A64" s="22" t="s">
        <v>5</v>
      </c>
      <c r="B64" s="138" t="s">
        <v>79</v>
      </c>
      <c r="C64" s="154"/>
      <c r="D64" s="60">
        <v>1.6000000000000001E-3</v>
      </c>
      <c r="E64" s="18">
        <f>ROUND($E$29*D64,2)</f>
        <v>3.43</v>
      </c>
      <c r="F64" s="5"/>
    </row>
    <row r="65" spans="1:6" ht="14.1" customHeight="1" x14ac:dyDescent="0.2">
      <c r="A65" s="22" t="s">
        <v>7</v>
      </c>
      <c r="B65" s="138" t="s">
        <v>0</v>
      </c>
      <c r="C65" s="154"/>
      <c r="D65" s="60">
        <v>1.9439999999999999E-2</v>
      </c>
      <c r="E65" s="18">
        <f>ROUND($E$29*D65,2)</f>
        <v>41.69</v>
      </c>
      <c r="F65" s="5"/>
    </row>
    <row r="66" spans="1:6" ht="14.1" customHeight="1" x14ac:dyDescent="0.2">
      <c r="A66" s="22" t="s">
        <v>23</v>
      </c>
      <c r="B66" s="138" t="s">
        <v>80</v>
      </c>
      <c r="C66" s="154"/>
      <c r="D66" s="60">
        <v>7.1500000000000001E-3</v>
      </c>
      <c r="E66" s="18">
        <f>E65*D45</f>
        <v>15.341920000000002</v>
      </c>
      <c r="F66" s="5"/>
    </row>
    <row r="67" spans="1:6" ht="14.1" customHeight="1" x14ac:dyDescent="0.2">
      <c r="A67" s="22" t="s">
        <v>24</v>
      </c>
      <c r="B67" s="138" t="s">
        <v>81</v>
      </c>
      <c r="C67" s="154"/>
      <c r="D67" s="60">
        <v>3.2000000000000001E-2</v>
      </c>
      <c r="E67" s="18">
        <f>E29*D67</f>
        <v>68.632000000000005</v>
      </c>
      <c r="F67" s="5"/>
    </row>
    <row r="68" spans="1:6" ht="14.1" customHeight="1" x14ac:dyDescent="0.2">
      <c r="A68" s="129" t="s">
        <v>40</v>
      </c>
      <c r="B68" s="129"/>
      <c r="C68" s="129"/>
      <c r="D68" s="43">
        <f>SUM(D62:D67)</f>
        <v>6.4689999999999998E-2</v>
      </c>
      <c r="E68" s="40">
        <f>ROUNDUP(SUM(E62:E67),2)</f>
        <v>138.75</v>
      </c>
      <c r="F68" s="5"/>
    </row>
    <row r="69" spans="1:6" ht="14.1" customHeight="1" x14ac:dyDescent="0.2">
      <c r="A69" s="9"/>
      <c r="B69" s="9"/>
      <c r="C69" s="9"/>
      <c r="D69" s="9"/>
      <c r="E69" s="59"/>
      <c r="F69" s="5"/>
    </row>
    <row r="70" spans="1:6" ht="14.1" customHeight="1" x14ac:dyDescent="0.2">
      <c r="A70" s="135" t="s">
        <v>82</v>
      </c>
      <c r="B70" s="135"/>
      <c r="C70" s="135"/>
      <c r="D70" s="135"/>
      <c r="E70" s="135"/>
      <c r="F70" s="5"/>
    </row>
    <row r="71" spans="1:6" ht="14.1" customHeight="1" x14ac:dyDescent="0.2">
      <c r="A71" s="12" t="s">
        <v>30</v>
      </c>
      <c r="B71" s="152" t="s">
        <v>83</v>
      </c>
      <c r="C71" s="152"/>
      <c r="D71" s="16" t="s">
        <v>17</v>
      </c>
      <c r="E71" s="12" t="s">
        <v>31</v>
      </c>
      <c r="F71" s="5"/>
    </row>
    <row r="72" spans="1:6" ht="14.1" customHeight="1" x14ac:dyDescent="0.2">
      <c r="A72" s="91" t="s">
        <v>2</v>
      </c>
      <c r="B72" s="138" t="s">
        <v>84</v>
      </c>
      <c r="C72" s="138"/>
      <c r="D72" s="82">
        <v>9.2599999999999991E-3</v>
      </c>
      <c r="E72" s="18">
        <f t="shared" ref="E72:E77" si="0">ROUND($E$29*D72,2)</f>
        <v>19.86</v>
      </c>
      <c r="F72" s="5"/>
    </row>
    <row r="73" spans="1:6" ht="14.1" customHeight="1" x14ac:dyDescent="0.2">
      <c r="A73" s="91" t="s">
        <v>4</v>
      </c>
      <c r="B73" s="138" t="s">
        <v>85</v>
      </c>
      <c r="C73" s="138"/>
      <c r="D73" s="82">
        <v>5.5599999999999998E-3</v>
      </c>
      <c r="E73" s="18">
        <f t="shared" si="0"/>
        <v>11.92</v>
      </c>
      <c r="F73" s="5"/>
    </row>
    <row r="74" spans="1:6" ht="14.1" customHeight="1" x14ac:dyDescent="0.2">
      <c r="A74" s="91" t="s">
        <v>5</v>
      </c>
      <c r="B74" s="138" t="s">
        <v>86</v>
      </c>
      <c r="C74" s="138"/>
      <c r="D74" s="82">
        <v>2.7999999999999998E-4</v>
      </c>
      <c r="E74" s="18">
        <f t="shared" si="0"/>
        <v>0.6</v>
      </c>
      <c r="F74" s="5"/>
    </row>
    <row r="75" spans="1:6" ht="14.1" customHeight="1" x14ac:dyDescent="0.2">
      <c r="A75" s="91" t="s">
        <v>7</v>
      </c>
      <c r="B75" s="138" t="s">
        <v>87</v>
      </c>
      <c r="C75" s="138"/>
      <c r="D75" s="82">
        <v>3.5E-4</v>
      </c>
      <c r="E75" s="18">
        <f t="shared" si="0"/>
        <v>0.75</v>
      </c>
      <c r="F75" s="5"/>
    </row>
    <row r="76" spans="1:6" ht="14.1" customHeight="1" x14ac:dyDescent="0.2">
      <c r="A76" s="91" t="s">
        <v>23</v>
      </c>
      <c r="B76" s="138" t="s">
        <v>88</v>
      </c>
      <c r="C76" s="138"/>
      <c r="D76" s="82">
        <v>5.5999999999999995E-4</v>
      </c>
      <c r="E76" s="18">
        <f t="shared" si="0"/>
        <v>1.2</v>
      </c>
      <c r="F76" s="5"/>
    </row>
    <row r="77" spans="1:6" ht="14.1" customHeight="1" x14ac:dyDescent="0.2">
      <c r="A77" s="91" t="s">
        <v>24</v>
      </c>
      <c r="B77" s="138" t="s">
        <v>89</v>
      </c>
      <c r="C77" s="138"/>
      <c r="D77" s="34">
        <v>0</v>
      </c>
      <c r="E77" s="18">
        <f t="shared" si="0"/>
        <v>0</v>
      </c>
      <c r="F77" s="5"/>
    </row>
    <row r="78" spans="1:6" ht="14.1" customHeight="1" x14ac:dyDescent="0.2">
      <c r="A78" s="151" t="s">
        <v>90</v>
      </c>
      <c r="B78" s="151"/>
      <c r="C78" s="151"/>
      <c r="D78" s="23">
        <f>SUM(D72:D77)</f>
        <v>1.601E-2</v>
      </c>
      <c r="E78" s="19">
        <f>SUM(E72:E77)</f>
        <v>34.330000000000005</v>
      </c>
      <c r="F78" s="5"/>
    </row>
    <row r="79" spans="1:6" ht="13.5" customHeight="1" x14ac:dyDescent="0.2">
      <c r="A79" s="12" t="s">
        <v>41</v>
      </c>
      <c r="B79" s="152" t="s">
        <v>91</v>
      </c>
      <c r="C79" s="152"/>
      <c r="D79" s="16" t="s">
        <v>17</v>
      </c>
      <c r="E79" s="12" t="s">
        <v>31</v>
      </c>
      <c r="F79" s="5"/>
    </row>
    <row r="80" spans="1:6" ht="14.1" customHeight="1" x14ac:dyDescent="0.2">
      <c r="A80" s="91" t="s">
        <v>2</v>
      </c>
      <c r="B80" s="138" t="s">
        <v>92</v>
      </c>
      <c r="C80" s="138"/>
      <c r="D80" s="34">
        <v>0</v>
      </c>
      <c r="E80" s="18">
        <f>ROUND($E$29*D80,2)</f>
        <v>0</v>
      </c>
      <c r="F80" s="5"/>
    </row>
    <row r="81" spans="1:6" ht="14.1" customHeight="1" x14ac:dyDescent="0.2">
      <c r="A81" s="151" t="s">
        <v>90</v>
      </c>
      <c r="B81" s="151"/>
      <c r="C81" s="151"/>
      <c r="D81" s="23">
        <v>0</v>
      </c>
      <c r="E81" s="19">
        <f>ROUND($E$29*D81,2)</f>
        <v>0</v>
      </c>
      <c r="F81" s="5"/>
    </row>
    <row r="82" spans="1:6" ht="14.1" customHeight="1" x14ac:dyDescent="0.2">
      <c r="A82" s="57"/>
      <c r="B82" s="57"/>
      <c r="C82" s="57"/>
      <c r="D82" s="57"/>
      <c r="E82" s="58"/>
      <c r="F82" s="5"/>
    </row>
    <row r="83" spans="1:6" ht="14.1" customHeight="1" x14ac:dyDescent="0.2">
      <c r="A83" s="132" t="s">
        <v>93</v>
      </c>
      <c r="B83" s="133"/>
      <c r="C83" s="133"/>
      <c r="D83" s="133"/>
      <c r="E83" s="134"/>
      <c r="F83" s="5"/>
    </row>
    <row r="84" spans="1:6" ht="14.1" customHeight="1" x14ac:dyDescent="0.2">
      <c r="A84" s="132" t="s">
        <v>94</v>
      </c>
      <c r="B84" s="133"/>
      <c r="C84" s="133"/>
      <c r="D84" s="134"/>
      <c r="E84" s="12"/>
      <c r="F84" s="5"/>
    </row>
    <row r="85" spans="1:6" ht="14.1" customHeight="1" x14ac:dyDescent="0.2">
      <c r="A85" s="91" t="s">
        <v>30</v>
      </c>
      <c r="B85" s="138" t="s">
        <v>83</v>
      </c>
      <c r="C85" s="138"/>
      <c r="D85" s="138"/>
      <c r="E85" s="18">
        <f>E78</f>
        <v>34.330000000000005</v>
      </c>
      <c r="F85" s="5"/>
    </row>
    <row r="86" spans="1:6" ht="14.1" customHeight="1" x14ac:dyDescent="0.2">
      <c r="A86" s="91" t="s">
        <v>41</v>
      </c>
      <c r="B86" s="138" t="s">
        <v>91</v>
      </c>
      <c r="C86" s="138"/>
      <c r="D86" s="138"/>
      <c r="E86" s="18">
        <f>E81</f>
        <v>0</v>
      </c>
      <c r="F86" s="5"/>
    </row>
    <row r="87" spans="1:6" ht="14.1" customHeight="1" x14ac:dyDescent="0.2">
      <c r="A87" s="91"/>
      <c r="B87" s="139" t="s">
        <v>40</v>
      </c>
      <c r="C87" s="140"/>
      <c r="D87" s="141"/>
      <c r="E87" s="19">
        <f>SUM(E85:E86)</f>
        <v>34.330000000000005</v>
      </c>
      <c r="F87" s="5"/>
    </row>
    <row r="88" spans="1:6" ht="14.1" customHeight="1" x14ac:dyDescent="0.2">
      <c r="A88" s="57"/>
      <c r="B88" s="57"/>
      <c r="C88" s="57"/>
      <c r="D88" s="57"/>
      <c r="E88" s="58"/>
      <c r="F88" s="5"/>
    </row>
    <row r="89" spans="1:6" ht="14.1" customHeight="1" x14ac:dyDescent="0.2">
      <c r="A89" s="135" t="s">
        <v>95</v>
      </c>
      <c r="B89" s="135"/>
      <c r="C89" s="135"/>
      <c r="D89" s="135"/>
      <c r="E89" s="135"/>
      <c r="F89" s="5"/>
    </row>
    <row r="90" spans="1:6" ht="14.1" customHeight="1" x14ac:dyDescent="0.2">
      <c r="A90" s="12">
        <v>5</v>
      </c>
      <c r="B90" s="142" t="s">
        <v>29</v>
      </c>
      <c r="C90" s="143"/>
      <c r="D90" s="144"/>
      <c r="E90" s="13" t="s">
        <v>18</v>
      </c>
      <c r="F90" s="5"/>
    </row>
    <row r="91" spans="1:6" ht="14.1" customHeight="1" x14ac:dyDescent="0.2">
      <c r="A91" s="91" t="s">
        <v>2</v>
      </c>
      <c r="B91" s="192" t="s">
        <v>118</v>
      </c>
      <c r="C91" s="193"/>
      <c r="D91" s="194"/>
      <c r="E91" s="78">
        <f>encarregado!E91</f>
        <v>91.91</v>
      </c>
      <c r="F91" s="5"/>
    </row>
    <row r="92" spans="1:6" ht="14.1" customHeight="1" x14ac:dyDescent="0.2">
      <c r="A92" s="95" t="s">
        <v>4</v>
      </c>
      <c r="B92" s="96" t="s">
        <v>132</v>
      </c>
      <c r="C92" s="97"/>
      <c r="D92" s="98"/>
      <c r="E92" s="78">
        <v>28.27</v>
      </c>
      <c r="F92" s="5"/>
    </row>
    <row r="93" spans="1:6" ht="14.1" customHeight="1" x14ac:dyDescent="0.2">
      <c r="A93" s="95" t="s">
        <v>5</v>
      </c>
      <c r="B93" s="192" t="s">
        <v>131</v>
      </c>
      <c r="C93" s="193"/>
      <c r="D93" s="194"/>
      <c r="E93" s="78">
        <v>87.08</v>
      </c>
      <c r="F93" s="5"/>
    </row>
    <row r="94" spans="1:6" ht="14.1" customHeight="1" x14ac:dyDescent="0.2">
      <c r="A94" s="91" t="s">
        <v>5</v>
      </c>
      <c r="B94" s="192" t="s">
        <v>142</v>
      </c>
      <c r="C94" s="193"/>
      <c r="D94" s="194"/>
      <c r="E94" s="78">
        <v>258.33999999999997</v>
      </c>
      <c r="F94" s="21"/>
    </row>
    <row r="95" spans="1:6" ht="14.1" customHeight="1" x14ac:dyDescent="0.2">
      <c r="A95" s="132" t="s">
        <v>40</v>
      </c>
      <c r="B95" s="133"/>
      <c r="C95" s="133"/>
      <c r="D95" s="134"/>
      <c r="E95" s="42">
        <f>SUM(E91:E94)</f>
        <v>465.59999999999997</v>
      </c>
      <c r="F95" s="5"/>
    </row>
    <row r="96" spans="1:6" ht="14.1" customHeight="1" x14ac:dyDescent="0.2">
      <c r="A96" s="1"/>
      <c r="B96" s="1"/>
      <c r="C96" s="1"/>
      <c r="D96" s="1"/>
      <c r="E96" s="1"/>
      <c r="F96" s="5"/>
    </row>
    <row r="97" spans="1:8" ht="14.1" customHeight="1" x14ac:dyDescent="0.2">
      <c r="A97" s="135" t="s">
        <v>96</v>
      </c>
      <c r="B97" s="135"/>
      <c r="C97" s="135"/>
      <c r="D97" s="135"/>
      <c r="E97" s="135"/>
      <c r="F97" s="5"/>
    </row>
    <row r="98" spans="1:8" ht="14.1" customHeight="1" x14ac:dyDescent="0.2">
      <c r="A98" s="90">
        <v>6</v>
      </c>
      <c r="B98" s="136" t="s">
        <v>44</v>
      </c>
      <c r="C98" s="136"/>
      <c r="D98" s="16" t="s">
        <v>17</v>
      </c>
      <c r="E98" s="12" t="s">
        <v>31</v>
      </c>
      <c r="F98" s="5"/>
    </row>
    <row r="99" spans="1:8" ht="14.1" customHeight="1" x14ac:dyDescent="0.2">
      <c r="A99" s="88" t="s">
        <v>2</v>
      </c>
      <c r="B99" s="127" t="s">
        <v>45</v>
      </c>
      <c r="C99" s="127"/>
      <c r="D99" s="23">
        <v>0.05</v>
      </c>
      <c r="E99" s="19">
        <f>SUM(E29,E59,E68,E87,E95)*D99</f>
        <v>238.10050000000001</v>
      </c>
      <c r="F99" s="26"/>
    </row>
    <row r="100" spans="1:8" ht="14.1" customHeight="1" x14ac:dyDescent="0.2">
      <c r="A100" s="88" t="s">
        <v>4</v>
      </c>
      <c r="B100" s="127" t="s">
        <v>47</v>
      </c>
      <c r="C100" s="127"/>
      <c r="D100" s="23">
        <v>0.1</v>
      </c>
      <c r="E100" s="19">
        <f>(E114+E99)*D100</f>
        <v>500.01105000000007</v>
      </c>
      <c r="F100" s="26"/>
    </row>
    <row r="101" spans="1:8" ht="14.1" customHeight="1" x14ac:dyDescent="0.2">
      <c r="A101" s="137" t="s">
        <v>5</v>
      </c>
      <c r="B101" s="127" t="s">
        <v>46</v>
      </c>
      <c r="C101" s="127"/>
      <c r="D101" s="25">
        <f>SUM(D102:D104)</f>
        <v>8.6499999999999994E-2</v>
      </c>
      <c r="E101" s="19">
        <v>0</v>
      </c>
      <c r="F101" s="11"/>
    </row>
    <row r="102" spans="1:8" ht="14.1" customHeight="1" x14ac:dyDescent="0.2">
      <c r="A102" s="137"/>
      <c r="B102" s="138" t="s">
        <v>97</v>
      </c>
      <c r="C102" s="138"/>
      <c r="D102" s="17">
        <v>6.4999999999999997E-3</v>
      </c>
      <c r="E102" s="18">
        <f>SUM(E29,E59,E68,E87,E95,E99,E100)/(1-D101)*D102</f>
        <v>39.136059195402304</v>
      </c>
      <c r="F102" s="11"/>
    </row>
    <row r="103" spans="1:8" ht="14.1" customHeight="1" x14ac:dyDescent="0.2">
      <c r="A103" s="137"/>
      <c r="B103" s="138" t="s">
        <v>98</v>
      </c>
      <c r="C103" s="138"/>
      <c r="D103" s="17">
        <v>0.03</v>
      </c>
      <c r="E103" s="18">
        <f>SUM(E29,E59,E68,E87,E95,E99,E100)/(1-D101)*D103</f>
        <v>180.62796551724139</v>
      </c>
      <c r="F103" s="11"/>
    </row>
    <row r="104" spans="1:8" ht="14.1" customHeight="1" x14ac:dyDescent="0.2">
      <c r="A104" s="137"/>
      <c r="B104" s="138" t="s">
        <v>99</v>
      </c>
      <c r="C104" s="138"/>
      <c r="D104" s="27">
        <v>0.05</v>
      </c>
      <c r="E104" s="18">
        <f>SUM(E29,E59,E68,E87,E95,E99,E100)/(1-D101)*D104</f>
        <v>301.04660919540237</v>
      </c>
      <c r="F104" s="11"/>
    </row>
    <row r="105" spans="1:8" ht="14.1" customHeight="1" x14ac:dyDescent="0.2">
      <c r="A105" s="1"/>
      <c r="B105" s="1"/>
      <c r="C105" s="1"/>
      <c r="D105" s="1"/>
      <c r="E105" s="1"/>
      <c r="F105" s="26"/>
      <c r="G105" s="51"/>
      <c r="H105" s="53"/>
    </row>
    <row r="106" spans="1:8" ht="14.1" customHeight="1" x14ac:dyDescent="0.2">
      <c r="A106" s="129" t="s">
        <v>40</v>
      </c>
      <c r="B106" s="129"/>
      <c r="C106" s="129"/>
      <c r="D106" s="44">
        <f>D99+D101+D100</f>
        <v>0.23650000000000002</v>
      </c>
      <c r="E106" s="40">
        <f>ROUNDUP(SUM(E99:E104),2)</f>
        <v>1258.93</v>
      </c>
      <c r="F106" s="5"/>
    </row>
    <row r="107" spans="1:8" ht="14.1" customHeight="1" x14ac:dyDescent="0.2">
      <c r="A107" s="131" t="s">
        <v>57</v>
      </c>
      <c r="B107" s="131"/>
      <c r="C107" s="131"/>
      <c r="D107" s="131"/>
      <c r="E107" s="131"/>
      <c r="F107" s="5"/>
    </row>
    <row r="108" spans="1:8" ht="14.1" customHeight="1" x14ac:dyDescent="0.2">
      <c r="A108" s="12"/>
      <c r="B108" s="129" t="s">
        <v>48</v>
      </c>
      <c r="C108" s="129"/>
      <c r="D108" s="129"/>
      <c r="E108" s="12" t="s">
        <v>31</v>
      </c>
      <c r="F108" s="5"/>
    </row>
    <row r="109" spans="1:8" ht="14.1" customHeight="1" x14ac:dyDescent="0.2">
      <c r="A109" s="88" t="s">
        <v>2</v>
      </c>
      <c r="B109" s="127" t="s">
        <v>49</v>
      </c>
      <c r="C109" s="127"/>
      <c r="D109" s="127"/>
      <c r="E109" s="18">
        <f>E29</f>
        <v>2144.75</v>
      </c>
      <c r="F109" s="5"/>
      <c r="G109" s="51"/>
    </row>
    <row r="110" spans="1:8" ht="14.1" customHeight="1" x14ac:dyDescent="0.2">
      <c r="A110" s="88" t="s">
        <v>4</v>
      </c>
      <c r="B110" s="127" t="s">
        <v>103</v>
      </c>
      <c r="C110" s="127"/>
      <c r="D110" s="127"/>
      <c r="E110" s="18">
        <f>E59</f>
        <v>1978.58</v>
      </c>
      <c r="F110" s="5"/>
    </row>
    <row r="111" spans="1:8" ht="14.1" customHeight="1" x14ac:dyDescent="0.2">
      <c r="A111" s="88" t="s">
        <v>5</v>
      </c>
      <c r="B111" s="127" t="s">
        <v>100</v>
      </c>
      <c r="C111" s="127"/>
      <c r="D111" s="127"/>
      <c r="E111" s="18">
        <f>E68</f>
        <v>138.75</v>
      </c>
      <c r="F111" s="5"/>
    </row>
    <row r="112" spans="1:8" ht="14.1" customHeight="1" x14ac:dyDescent="0.2">
      <c r="A112" s="88" t="s">
        <v>7</v>
      </c>
      <c r="B112" s="127" t="s">
        <v>101</v>
      </c>
      <c r="C112" s="127"/>
      <c r="D112" s="127"/>
      <c r="E112" s="18">
        <f>E87</f>
        <v>34.330000000000005</v>
      </c>
      <c r="F112" s="5"/>
    </row>
    <row r="113" spans="1:10" ht="14.1" customHeight="1" x14ac:dyDescent="0.2">
      <c r="A113" s="88" t="s">
        <v>23</v>
      </c>
      <c r="B113" s="127" t="s">
        <v>102</v>
      </c>
      <c r="C113" s="127"/>
      <c r="D113" s="127"/>
      <c r="E113" s="18">
        <f>E95</f>
        <v>465.59999999999997</v>
      </c>
      <c r="F113" s="5"/>
    </row>
    <row r="114" spans="1:10" ht="14.1" customHeight="1" x14ac:dyDescent="0.2">
      <c r="A114" s="128" t="s">
        <v>50</v>
      </c>
      <c r="B114" s="128"/>
      <c r="C114" s="128"/>
      <c r="D114" s="128"/>
      <c r="E114" s="19">
        <f>SUM(E109:E113)</f>
        <v>4762.01</v>
      </c>
      <c r="F114" s="5"/>
    </row>
    <row r="115" spans="1:10" ht="14.1" customHeight="1" x14ac:dyDescent="0.2">
      <c r="A115" s="88" t="s">
        <v>24</v>
      </c>
      <c r="B115" s="127" t="s">
        <v>104</v>
      </c>
      <c r="C115" s="127"/>
      <c r="D115" s="127"/>
      <c r="E115" s="19">
        <f>E106</f>
        <v>1258.93</v>
      </c>
      <c r="F115" s="5"/>
    </row>
    <row r="116" spans="1:10" ht="14.1" customHeight="1" x14ac:dyDescent="0.2">
      <c r="A116" s="129" t="s">
        <v>51</v>
      </c>
      <c r="B116" s="129"/>
      <c r="C116" s="129"/>
      <c r="D116" s="129"/>
      <c r="E116" s="40">
        <f>ROUND((E114+E99+E100)/(1-D101),2)</f>
        <v>6020.93</v>
      </c>
      <c r="F116" s="28"/>
      <c r="G116" s="51"/>
      <c r="H116" s="51"/>
    </row>
    <row r="117" spans="1:10" ht="14.1" customHeight="1" x14ac:dyDescent="0.2">
      <c r="A117" s="130" t="s">
        <v>140</v>
      </c>
      <c r="B117" s="130"/>
      <c r="C117" s="130"/>
      <c r="D117" s="130"/>
      <c r="E117" s="45">
        <f>E116</f>
        <v>6020.93</v>
      </c>
      <c r="F117" s="5"/>
      <c r="H117" s="51"/>
    </row>
    <row r="118" spans="1:10" ht="14.1" customHeight="1" x14ac:dyDescent="0.2">
      <c r="C118" s="46"/>
      <c r="D118" s="47"/>
      <c r="E118" s="48"/>
      <c r="F118" s="49"/>
      <c r="J118" s="51"/>
    </row>
    <row r="119" spans="1:10" ht="14.1" customHeight="1" x14ac:dyDescent="0.2">
      <c r="C119" s="46"/>
      <c r="D119" s="47"/>
      <c r="E119" s="48"/>
      <c r="F119" s="49"/>
    </row>
    <row r="120" spans="1:10" ht="14.1" customHeight="1" x14ac:dyDescent="0.2">
      <c r="C120" s="46"/>
      <c r="D120" s="47"/>
      <c r="E120" s="48"/>
      <c r="F120" s="49"/>
    </row>
    <row r="121" spans="1:10" ht="14.1" customHeight="1" x14ac:dyDescent="0.2">
      <c r="C121" s="46"/>
      <c r="D121" s="47"/>
      <c r="E121" s="48"/>
      <c r="F121" s="49"/>
    </row>
    <row r="122" spans="1:10" ht="14.1" customHeight="1" x14ac:dyDescent="0.2">
      <c r="C122" s="46"/>
      <c r="D122" s="47"/>
      <c r="E122" s="48"/>
      <c r="F122" s="49"/>
    </row>
    <row r="123" spans="1:10" ht="14.1" customHeight="1" x14ac:dyDescent="0.2">
      <c r="C123" s="46"/>
      <c r="D123" s="47"/>
      <c r="E123" s="48"/>
      <c r="F123" s="49"/>
    </row>
    <row r="124" spans="1:10" ht="14.1" customHeight="1" x14ac:dyDescent="0.2">
      <c r="C124" s="46"/>
      <c r="D124" s="47"/>
      <c r="E124" s="48"/>
      <c r="F124" s="49"/>
    </row>
    <row r="125" spans="1:10" ht="14.1" customHeight="1" x14ac:dyDescent="0.2">
      <c r="C125" s="46"/>
      <c r="D125" s="47"/>
      <c r="E125" s="48"/>
      <c r="F125" s="49"/>
    </row>
    <row r="126" spans="1:10" ht="14.1" customHeight="1" x14ac:dyDescent="0.2">
      <c r="C126" s="46"/>
      <c r="D126" s="47"/>
      <c r="E126" s="48"/>
      <c r="F126" s="49"/>
    </row>
    <row r="127" spans="1:10" ht="14.1" customHeight="1" x14ac:dyDescent="0.2">
      <c r="C127" s="46"/>
      <c r="D127" s="47"/>
      <c r="E127" s="48"/>
      <c r="F127" s="49"/>
    </row>
    <row r="128" spans="1:10" ht="14.1" customHeight="1" x14ac:dyDescent="0.2">
      <c r="C128" s="46"/>
      <c r="D128" s="47"/>
      <c r="E128" s="48"/>
      <c r="F128" s="49"/>
    </row>
    <row r="129" spans="3:6" ht="14.1" customHeight="1" x14ac:dyDescent="0.2">
      <c r="C129" s="46"/>
      <c r="D129" s="47"/>
      <c r="E129" s="48"/>
      <c r="F129" s="49"/>
    </row>
    <row r="130" spans="3:6" ht="14.1" customHeight="1" x14ac:dyDescent="0.2">
      <c r="C130" s="46"/>
      <c r="D130" s="47"/>
      <c r="E130" s="48"/>
      <c r="F130" s="49"/>
    </row>
    <row r="131" spans="3:6" ht="14.1" customHeight="1" x14ac:dyDescent="0.2">
      <c r="C131" s="46"/>
      <c r="D131" s="47"/>
      <c r="E131" s="48"/>
      <c r="F131" s="49"/>
    </row>
    <row r="132" spans="3:6" ht="14.1" customHeight="1" x14ac:dyDescent="0.2">
      <c r="C132" s="46"/>
      <c r="D132" s="47"/>
      <c r="E132" s="48"/>
      <c r="F132" s="49"/>
    </row>
    <row r="133" spans="3:6" ht="14.1" customHeight="1" x14ac:dyDescent="0.2">
      <c r="C133" s="46"/>
      <c r="D133" s="47"/>
      <c r="E133" s="48"/>
      <c r="F133" s="49"/>
    </row>
    <row r="134" spans="3:6" ht="14.1" customHeight="1" x14ac:dyDescent="0.2">
      <c r="C134" s="46"/>
      <c r="D134" s="47"/>
      <c r="E134" s="48"/>
      <c r="F134" s="49"/>
    </row>
    <row r="135" spans="3:6" ht="14.1" customHeight="1" x14ac:dyDescent="0.2">
      <c r="C135" s="46"/>
      <c r="D135" s="47"/>
      <c r="E135" s="48"/>
      <c r="F135" s="49"/>
    </row>
    <row r="136" spans="3:6" ht="14.1" customHeight="1" x14ac:dyDescent="0.2">
      <c r="C136" s="46"/>
      <c r="D136" s="47"/>
      <c r="E136" s="48"/>
      <c r="F136" s="49"/>
    </row>
    <row r="137" spans="3:6" ht="14.1" customHeight="1" x14ac:dyDescent="0.2">
      <c r="C137" s="46"/>
      <c r="D137" s="47"/>
      <c r="E137" s="48"/>
      <c r="F137" s="49"/>
    </row>
    <row r="138" spans="3:6" ht="14.1" customHeight="1" x14ac:dyDescent="0.2">
      <c r="C138" s="46"/>
      <c r="D138" s="47"/>
      <c r="E138" s="48"/>
      <c r="F138" s="49"/>
    </row>
    <row r="139" spans="3:6" ht="14.1" customHeight="1" x14ac:dyDescent="0.2">
      <c r="C139" s="46"/>
      <c r="D139" s="47"/>
      <c r="E139" s="48"/>
      <c r="F139" s="49"/>
    </row>
    <row r="140" spans="3:6" ht="14.1" customHeight="1" x14ac:dyDescent="0.2">
      <c r="C140" s="46"/>
      <c r="D140" s="47"/>
      <c r="E140" s="48"/>
      <c r="F140" s="49"/>
    </row>
    <row r="141" spans="3:6" ht="14.1" customHeight="1" x14ac:dyDescent="0.2">
      <c r="C141" s="46"/>
      <c r="D141" s="47"/>
      <c r="E141" s="48"/>
      <c r="F141" s="49"/>
    </row>
    <row r="142" spans="3:6" ht="14.1" customHeight="1" x14ac:dyDescent="0.2">
      <c r="C142" s="46"/>
      <c r="D142" s="47"/>
      <c r="E142" s="48"/>
      <c r="F142" s="49"/>
    </row>
    <row r="143" spans="3:6" ht="14.1" customHeight="1" x14ac:dyDescent="0.2">
      <c r="C143" s="46"/>
      <c r="D143" s="47"/>
      <c r="E143" s="48"/>
      <c r="F143" s="49"/>
    </row>
    <row r="144" spans="3:6" ht="14.1" customHeight="1" x14ac:dyDescent="0.2">
      <c r="C144" s="46"/>
      <c r="D144" s="47"/>
      <c r="E144" s="48"/>
      <c r="F144" s="49"/>
    </row>
    <row r="145" spans="3:6" ht="14.1" customHeight="1" x14ac:dyDescent="0.2">
      <c r="C145" s="46"/>
      <c r="D145" s="47"/>
      <c r="E145" s="48"/>
      <c r="F145" s="49"/>
    </row>
    <row r="146" spans="3:6" ht="14.1" customHeight="1" x14ac:dyDescent="0.2">
      <c r="C146" s="46"/>
      <c r="D146" s="47"/>
      <c r="E146" s="48"/>
      <c r="F146" s="49"/>
    </row>
    <row r="147" spans="3:6" ht="14.1" customHeight="1" x14ac:dyDescent="0.2">
      <c r="C147" s="46"/>
      <c r="D147" s="47"/>
      <c r="E147" s="48"/>
      <c r="F147" s="49"/>
    </row>
    <row r="148" spans="3:6" ht="14.1" customHeight="1" x14ac:dyDescent="0.2">
      <c r="C148" s="46"/>
      <c r="D148" s="47"/>
      <c r="E148" s="48"/>
      <c r="F148" s="49"/>
    </row>
    <row r="149" spans="3:6" ht="14.1" customHeight="1" x14ac:dyDescent="0.2">
      <c r="C149" s="46"/>
      <c r="D149" s="47"/>
      <c r="E149" s="48"/>
      <c r="F149" s="49"/>
    </row>
    <row r="150" spans="3:6" ht="14.1" customHeight="1" x14ac:dyDescent="0.2">
      <c r="C150" s="46"/>
      <c r="D150" s="47"/>
      <c r="E150" s="48"/>
      <c r="F150" s="49"/>
    </row>
    <row r="151" spans="3:6" ht="14.1" customHeight="1" x14ac:dyDescent="0.2">
      <c r="C151" s="46"/>
      <c r="D151" s="47"/>
      <c r="E151" s="48"/>
      <c r="F151" s="49"/>
    </row>
    <row r="152" spans="3:6" ht="14.1" customHeight="1" x14ac:dyDescent="0.2">
      <c r="C152" s="46"/>
      <c r="D152" s="47"/>
      <c r="E152" s="48"/>
      <c r="F152" s="49"/>
    </row>
    <row r="153" spans="3:6" ht="14.1" customHeight="1" x14ac:dyDescent="0.2">
      <c r="C153" s="46"/>
      <c r="D153" s="47"/>
      <c r="E153" s="48"/>
      <c r="F153" s="49"/>
    </row>
    <row r="154" spans="3:6" ht="14.1" customHeight="1" x14ac:dyDescent="0.2">
      <c r="C154" s="46"/>
      <c r="D154" s="47"/>
      <c r="E154" s="48"/>
      <c r="F154" s="49"/>
    </row>
    <row r="155" spans="3:6" ht="14.1" customHeight="1" x14ac:dyDescent="0.2">
      <c r="C155" s="46"/>
      <c r="D155" s="47"/>
      <c r="E155" s="48"/>
      <c r="F155" s="49"/>
    </row>
    <row r="156" spans="3:6" ht="14.1" customHeight="1" x14ac:dyDescent="0.2">
      <c r="C156" s="46"/>
      <c r="D156" s="47"/>
      <c r="E156" s="48"/>
      <c r="F156" s="49"/>
    </row>
    <row r="157" spans="3:6" ht="14.1" customHeight="1" x14ac:dyDescent="0.2">
      <c r="C157" s="46"/>
      <c r="D157" s="47"/>
      <c r="E157" s="48"/>
      <c r="F157" s="49"/>
    </row>
    <row r="158" spans="3:6" ht="14.1" customHeight="1" x14ac:dyDescent="0.2">
      <c r="C158" s="46"/>
      <c r="D158" s="47"/>
      <c r="E158" s="48"/>
      <c r="F158" s="49"/>
    </row>
    <row r="159" spans="3:6" ht="14.1" customHeight="1" x14ac:dyDescent="0.2">
      <c r="C159" s="46"/>
      <c r="D159" s="47"/>
      <c r="E159" s="48"/>
      <c r="F159" s="49"/>
    </row>
    <row r="160" spans="3:6" ht="14.1" customHeight="1" x14ac:dyDescent="0.2">
      <c r="C160" s="46"/>
      <c r="D160" s="47"/>
      <c r="E160" s="48"/>
      <c r="F160" s="49"/>
    </row>
    <row r="161" spans="3:6" ht="14.1" customHeight="1" x14ac:dyDescent="0.2">
      <c r="C161" s="46"/>
      <c r="D161" s="47"/>
      <c r="E161" s="48"/>
      <c r="F161" s="49"/>
    </row>
    <row r="162" spans="3:6" ht="14.1" customHeight="1" x14ac:dyDescent="0.2">
      <c r="C162" s="46"/>
      <c r="D162" s="47"/>
      <c r="E162" s="48"/>
      <c r="F162" s="49"/>
    </row>
    <row r="163" spans="3:6" ht="14.1" customHeight="1" x14ac:dyDescent="0.2">
      <c r="C163" s="46"/>
      <c r="D163" s="47"/>
      <c r="E163" s="48"/>
      <c r="F163" s="49"/>
    </row>
    <row r="164" spans="3:6" ht="14.1" customHeight="1" x14ac:dyDescent="0.2">
      <c r="C164" s="46"/>
      <c r="D164" s="47"/>
      <c r="E164" s="48"/>
      <c r="F164" s="49"/>
    </row>
    <row r="165" spans="3:6" ht="14.1" customHeight="1" x14ac:dyDescent="0.2">
      <c r="C165" s="46"/>
      <c r="D165" s="47"/>
      <c r="E165" s="48"/>
      <c r="F165" s="49"/>
    </row>
    <row r="166" spans="3:6" ht="14.1" customHeight="1" x14ac:dyDescent="0.2">
      <c r="C166" s="46"/>
      <c r="D166" s="47"/>
      <c r="E166" s="48"/>
      <c r="F166" s="49"/>
    </row>
    <row r="167" spans="3:6" ht="14.1" customHeight="1" x14ac:dyDescent="0.2">
      <c r="C167" s="46"/>
      <c r="D167" s="47"/>
      <c r="E167" s="48"/>
      <c r="F167" s="49"/>
    </row>
    <row r="168" spans="3:6" ht="14.1" customHeight="1" x14ac:dyDescent="0.2">
      <c r="C168" s="46"/>
      <c r="D168" s="47"/>
      <c r="E168" s="48"/>
      <c r="F168" s="49"/>
    </row>
    <row r="169" spans="3:6" ht="14.1" customHeight="1" x14ac:dyDescent="0.2">
      <c r="C169" s="46"/>
      <c r="D169" s="47"/>
      <c r="E169" s="48"/>
      <c r="F169" s="49"/>
    </row>
    <row r="170" spans="3:6" ht="14.1" customHeight="1" x14ac:dyDescent="0.2">
      <c r="C170" s="46"/>
      <c r="D170" s="47"/>
      <c r="E170" s="48"/>
      <c r="F170" s="49"/>
    </row>
    <row r="171" spans="3:6" ht="14.1" customHeight="1" x14ac:dyDescent="0.2">
      <c r="C171" s="46"/>
      <c r="D171" s="47"/>
      <c r="E171" s="48"/>
      <c r="F171" s="49"/>
    </row>
    <row r="172" spans="3:6" ht="14.1" customHeight="1" x14ac:dyDescent="0.2">
      <c r="C172" s="46"/>
      <c r="D172" s="47"/>
      <c r="E172" s="48"/>
      <c r="F172" s="49"/>
    </row>
    <row r="173" spans="3:6" ht="14.1" customHeight="1" x14ac:dyDescent="0.2">
      <c r="C173" s="46"/>
      <c r="D173" s="47"/>
      <c r="E173" s="48"/>
      <c r="F173" s="49"/>
    </row>
    <row r="174" spans="3:6" ht="14.1" customHeight="1" x14ac:dyDescent="0.2">
      <c r="C174" s="46"/>
      <c r="D174" s="47"/>
      <c r="E174" s="48"/>
      <c r="F174" s="49"/>
    </row>
    <row r="175" spans="3:6" ht="14.1" customHeight="1" x14ac:dyDescent="0.2">
      <c r="C175" s="46"/>
      <c r="D175" s="47"/>
      <c r="E175" s="48"/>
      <c r="F175" s="49"/>
    </row>
    <row r="176" spans="3:6" ht="14.1" customHeight="1" x14ac:dyDescent="0.2">
      <c r="C176" s="46"/>
      <c r="D176" s="47"/>
      <c r="E176" s="48"/>
      <c r="F176" s="49"/>
    </row>
    <row r="177" spans="3:6" ht="14.1" customHeight="1" x14ac:dyDescent="0.2">
      <c r="C177" s="46"/>
      <c r="D177" s="47"/>
      <c r="E177" s="48"/>
      <c r="F177" s="49"/>
    </row>
    <row r="178" spans="3:6" ht="14.1" customHeight="1" x14ac:dyDescent="0.2">
      <c r="C178" s="46"/>
      <c r="D178" s="47"/>
      <c r="E178" s="48"/>
      <c r="F178" s="49"/>
    </row>
    <row r="179" spans="3:6" ht="14.1" customHeight="1" x14ac:dyDescent="0.2">
      <c r="C179" s="46"/>
      <c r="D179" s="47"/>
      <c r="E179" s="48"/>
      <c r="F179" s="49"/>
    </row>
    <row r="180" spans="3:6" ht="14.1" customHeight="1" x14ac:dyDescent="0.2">
      <c r="C180" s="46"/>
      <c r="D180" s="47"/>
      <c r="E180" s="48"/>
      <c r="F180" s="49"/>
    </row>
    <row r="181" spans="3:6" ht="14.1" customHeight="1" x14ac:dyDescent="0.2">
      <c r="C181" s="46"/>
      <c r="D181" s="47"/>
      <c r="E181" s="48"/>
      <c r="F181" s="49"/>
    </row>
    <row r="182" spans="3:6" ht="14.1" customHeight="1" x14ac:dyDescent="0.2">
      <c r="C182" s="46"/>
      <c r="D182" s="47"/>
      <c r="E182" s="48"/>
      <c r="F182" s="49"/>
    </row>
    <row r="183" spans="3:6" ht="14.1" customHeight="1" x14ac:dyDescent="0.2">
      <c r="C183" s="46"/>
      <c r="D183" s="47"/>
      <c r="E183" s="48"/>
      <c r="F183" s="49"/>
    </row>
    <row r="184" spans="3:6" ht="14.1" customHeight="1" x14ac:dyDescent="0.2">
      <c r="C184" s="46"/>
      <c r="D184" s="47"/>
      <c r="E184" s="48"/>
      <c r="F184" s="49"/>
    </row>
    <row r="185" spans="3:6" ht="14.1" customHeight="1" x14ac:dyDescent="0.2">
      <c r="C185" s="46"/>
      <c r="D185" s="47"/>
      <c r="E185" s="48"/>
      <c r="F185" s="49"/>
    </row>
    <row r="186" spans="3:6" ht="14.1" customHeight="1" x14ac:dyDescent="0.2">
      <c r="C186" s="46"/>
      <c r="D186" s="47"/>
      <c r="E186" s="48"/>
      <c r="F186" s="49"/>
    </row>
    <row r="187" spans="3:6" ht="14.1" customHeight="1" x14ac:dyDescent="0.2">
      <c r="C187" s="46"/>
      <c r="D187" s="47"/>
      <c r="E187" s="48"/>
      <c r="F187" s="49"/>
    </row>
    <row r="188" spans="3:6" ht="14.1" customHeight="1" x14ac:dyDescent="0.2">
      <c r="C188" s="46"/>
      <c r="D188" s="47"/>
      <c r="E188" s="48"/>
      <c r="F188" s="49"/>
    </row>
    <row r="189" spans="3:6" ht="14.1" customHeight="1" x14ac:dyDescent="0.2">
      <c r="C189" s="46"/>
      <c r="D189" s="47"/>
      <c r="E189" s="48"/>
      <c r="F189" s="49"/>
    </row>
    <row r="190" spans="3:6" ht="14.1" customHeight="1" x14ac:dyDescent="0.2">
      <c r="C190" s="46"/>
      <c r="D190" s="47"/>
      <c r="E190" s="48"/>
      <c r="F190" s="49"/>
    </row>
    <row r="191" spans="3:6" ht="14.1" customHeight="1" x14ac:dyDescent="0.2">
      <c r="C191" s="46"/>
      <c r="D191" s="47"/>
      <c r="E191" s="48"/>
      <c r="F191" s="49"/>
    </row>
    <row r="192" spans="3:6" ht="14.1" customHeight="1" x14ac:dyDescent="0.2">
      <c r="C192" s="46"/>
      <c r="D192" s="47"/>
      <c r="E192" s="48"/>
      <c r="F192" s="49"/>
    </row>
    <row r="193" spans="3:6" ht="14.1" customHeight="1" x14ac:dyDescent="0.2">
      <c r="C193" s="46"/>
      <c r="D193" s="47"/>
      <c r="E193" s="48"/>
      <c r="F193" s="49"/>
    </row>
    <row r="194" spans="3:6" ht="14.1" customHeight="1" x14ac:dyDescent="0.2">
      <c r="C194" s="46"/>
      <c r="D194" s="47"/>
      <c r="E194" s="48"/>
      <c r="F194" s="49"/>
    </row>
    <row r="195" spans="3:6" ht="14.1" customHeight="1" x14ac:dyDescent="0.2">
      <c r="C195" s="46"/>
      <c r="D195" s="47"/>
      <c r="E195" s="48"/>
      <c r="F195" s="49"/>
    </row>
    <row r="196" spans="3:6" ht="14.1" customHeight="1" x14ac:dyDescent="0.2">
      <c r="C196" s="46"/>
      <c r="D196" s="47"/>
      <c r="E196" s="48"/>
      <c r="F196" s="49"/>
    </row>
    <row r="197" spans="3:6" ht="14.1" customHeight="1" x14ac:dyDescent="0.2">
      <c r="C197" s="46"/>
      <c r="D197" s="47"/>
      <c r="E197" s="48"/>
      <c r="F197" s="49"/>
    </row>
    <row r="198" spans="3:6" ht="14.1" customHeight="1" x14ac:dyDescent="0.2">
      <c r="C198" s="46"/>
      <c r="D198" s="47"/>
      <c r="E198" s="48"/>
      <c r="F198" s="49"/>
    </row>
    <row r="199" spans="3:6" ht="14.1" customHeight="1" x14ac:dyDescent="0.2">
      <c r="C199" s="46"/>
      <c r="D199" s="47"/>
      <c r="E199" s="48"/>
      <c r="F199" s="49"/>
    </row>
    <row r="200" spans="3:6" ht="14.1" customHeight="1" x14ac:dyDescent="0.2">
      <c r="C200" s="46"/>
      <c r="D200" s="47"/>
      <c r="E200" s="48"/>
      <c r="F200" s="49"/>
    </row>
    <row r="201" spans="3:6" ht="14.1" customHeight="1" x14ac:dyDescent="0.2">
      <c r="C201" s="46"/>
      <c r="D201" s="47"/>
      <c r="E201" s="48"/>
      <c r="F201" s="49"/>
    </row>
    <row r="202" spans="3:6" ht="14.1" customHeight="1" x14ac:dyDescent="0.2">
      <c r="C202" s="46"/>
      <c r="D202" s="47"/>
      <c r="E202" s="48"/>
      <c r="F202" s="49"/>
    </row>
    <row r="203" spans="3:6" ht="14.1" customHeight="1" x14ac:dyDescent="0.2">
      <c r="C203" s="46"/>
      <c r="D203" s="47"/>
      <c r="E203" s="48"/>
      <c r="F203" s="49"/>
    </row>
    <row r="204" spans="3:6" ht="14.1" customHeight="1" x14ac:dyDescent="0.2">
      <c r="C204" s="46"/>
      <c r="D204" s="47"/>
      <c r="E204" s="48"/>
      <c r="F204" s="49"/>
    </row>
    <row r="205" spans="3:6" ht="14.1" customHeight="1" x14ac:dyDescent="0.2">
      <c r="C205" s="46"/>
      <c r="D205" s="47"/>
      <c r="E205" s="48"/>
      <c r="F205" s="49"/>
    </row>
    <row r="206" spans="3:6" ht="14.1" customHeight="1" x14ac:dyDescent="0.2">
      <c r="C206" s="46"/>
      <c r="D206" s="47"/>
      <c r="E206" s="48"/>
      <c r="F206" s="49"/>
    </row>
    <row r="207" spans="3:6" ht="14.1" customHeight="1" x14ac:dyDescent="0.2">
      <c r="C207" s="46"/>
      <c r="D207" s="47"/>
      <c r="E207" s="48"/>
      <c r="F207" s="49"/>
    </row>
    <row r="208" spans="3:6" ht="14.1" customHeight="1" x14ac:dyDescent="0.2">
      <c r="C208" s="46"/>
      <c r="D208" s="47"/>
      <c r="E208" s="48"/>
      <c r="F208" s="49"/>
    </row>
    <row r="209" spans="3:6" ht="14.1" customHeight="1" x14ac:dyDescent="0.2">
      <c r="C209" s="46"/>
      <c r="D209" s="47"/>
      <c r="E209" s="48"/>
      <c r="F209" s="49"/>
    </row>
    <row r="210" spans="3:6" ht="14.1" customHeight="1" x14ac:dyDescent="0.2">
      <c r="C210" s="46"/>
      <c r="D210" s="47"/>
      <c r="E210" s="48"/>
      <c r="F210" s="49"/>
    </row>
    <row r="211" spans="3:6" ht="14.1" customHeight="1" x14ac:dyDescent="0.2">
      <c r="C211" s="46"/>
      <c r="D211" s="47"/>
      <c r="E211" s="48"/>
      <c r="F211" s="49"/>
    </row>
    <row r="212" spans="3:6" ht="14.1" customHeight="1" x14ac:dyDescent="0.2">
      <c r="C212" s="46"/>
      <c r="D212" s="47"/>
      <c r="E212" s="48"/>
      <c r="F212" s="49"/>
    </row>
    <row r="213" spans="3:6" ht="14.1" customHeight="1" x14ac:dyDescent="0.2">
      <c r="C213" s="46"/>
      <c r="D213" s="47"/>
      <c r="E213" s="48"/>
      <c r="F213" s="49"/>
    </row>
    <row r="214" spans="3:6" ht="14.1" customHeight="1" x14ac:dyDescent="0.2">
      <c r="C214" s="46"/>
      <c r="D214" s="47"/>
      <c r="E214" s="48"/>
      <c r="F214" s="49"/>
    </row>
    <row r="215" spans="3:6" ht="14.1" customHeight="1" x14ac:dyDescent="0.2">
      <c r="C215" s="46"/>
      <c r="D215" s="47"/>
      <c r="E215" s="48"/>
      <c r="F215" s="49"/>
    </row>
    <row r="216" spans="3:6" ht="14.1" customHeight="1" x14ac:dyDescent="0.2">
      <c r="C216" s="46"/>
      <c r="D216" s="47"/>
      <c r="E216" s="48"/>
      <c r="F216" s="49"/>
    </row>
    <row r="217" spans="3:6" ht="14.1" customHeight="1" x14ac:dyDescent="0.2">
      <c r="C217" s="46"/>
      <c r="D217" s="47"/>
      <c r="E217" s="48"/>
      <c r="F217" s="49"/>
    </row>
    <row r="218" spans="3:6" ht="14.1" customHeight="1" x14ac:dyDescent="0.2">
      <c r="C218" s="46"/>
      <c r="D218" s="47"/>
      <c r="E218" s="48"/>
      <c r="F218" s="49"/>
    </row>
    <row r="219" spans="3:6" ht="14.1" customHeight="1" x14ac:dyDescent="0.2">
      <c r="C219" s="46"/>
      <c r="D219" s="47"/>
      <c r="E219" s="48"/>
      <c r="F219" s="49"/>
    </row>
    <row r="220" spans="3:6" ht="14.1" customHeight="1" x14ac:dyDescent="0.2">
      <c r="C220" s="46"/>
      <c r="D220" s="47"/>
      <c r="E220" s="48"/>
      <c r="F220" s="49"/>
    </row>
    <row r="221" spans="3:6" ht="14.1" customHeight="1" x14ac:dyDescent="0.2">
      <c r="C221" s="46"/>
      <c r="D221" s="47"/>
      <c r="E221" s="48"/>
      <c r="F221" s="49"/>
    </row>
    <row r="222" spans="3:6" ht="14.1" customHeight="1" x14ac:dyDescent="0.2">
      <c r="C222" s="46"/>
      <c r="D222" s="47"/>
      <c r="E222" s="48"/>
      <c r="F222" s="49"/>
    </row>
    <row r="223" spans="3:6" ht="14.1" customHeight="1" x14ac:dyDescent="0.2">
      <c r="C223" s="46"/>
      <c r="D223" s="47"/>
      <c r="E223" s="48"/>
      <c r="F223" s="49"/>
    </row>
    <row r="224" spans="3:6" ht="14.1" customHeight="1" x14ac:dyDescent="0.2">
      <c r="C224" s="46"/>
      <c r="D224" s="47"/>
      <c r="E224" s="48"/>
      <c r="F224" s="49"/>
    </row>
    <row r="225" spans="3:6" ht="14.1" customHeight="1" x14ac:dyDescent="0.2">
      <c r="C225" s="46"/>
      <c r="D225" s="47"/>
      <c r="E225" s="48"/>
      <c r="F225" s="49"/>
    </row>
    <row r="226" spans="3:6" ht="14.1" customHeight="1" x14ac:dyDescent="0.2">
      <c r="C226" s="46"/>
      <c r="D226" s="47"/>
      <c r="E226" s="48"/>
      <c r="F226" s="49"/>
    </row>
    <row r="227" spans="3:6" ht="14.1" customHeight="1" x14ac:dyDescent="0.2">
      <c r="C227" s="46"/>
      <c r="D227" s="47"/>
      <c r="E227" s="48"/>
      <c r="F227" s="49"/>
    </row>
    <row r="228" spans="3:6" ht="14.1" customHeight="1" x14ac:dyDescent="0.2">
      <c r="C228" s="46"/>
      <c r="D228" s="47"/>
      <c r="E228" s="48"/>
      <c r="F228" s="49"/>
    </row>
    <row r="229" spans="3:6" ht="14.1" customHeight="1" x14ac:dyDescent="0.2">
      <c r="C229" s="46"/>
      <c r="D229" s="47"/>
      <c r="E229" s="48"/>
      <c r="F229" s="49"/>
    </row>
    <row r="230" spans="3:6" ht="14.1" customHeight="1" x14ac:dyDescent="0.2">
      <c r="C230" s="46"/>
      <c r="D230" s="47"/>
      <c r="E230" s="48"/>
      <c r="F230" s="49"/>
    </row>
    <row r="231" spans="3:6" ht="14.1" customHeight="1" x14ac:dyDescent="0.2">
      <c r="C231" s="46"/>
      <c r="D231" s="47"/>
      <c r="E231" s="48"/>
      <c r="F231" s="49"/>
    </row>
    <row r="232" spans="3:6" ht="14.1" customHeight="1" x14ac:dyDescent="0.2">
      <c r="C232" s="46"/>
      <c r="D232" s="47"/>
      <c r="E232" s="48"/>
      <c r="F232" s="49"/>
    </row>
    <row r="233" spans="3:6" ht="14.1" customHeight="1" x14ac:dyDescent="0.2">
      <c r="C233" s="46"/>
      <c r="D233" s="47"/>
      <c r="E233" s="48"/>
      <c r="F233" s="49"/>
    </row>
    <row r="234" spans="3:6" ht="14.1" customHeight="1" x14ac:dyDescent="0.2">
      <c r="C234" s="46"/>
      <c r="D234" s="47"/>
      <c r="E234" s="48"/>
      <c r="F234" s="49"/>
    </row>
    <row r="235" spans="3:6" ht="14.1" customHeight="1" x14ac:dyDescent="0.2">
      <c r="C235" s="46"/>
      <c r="D235" s="47"/>
      <c r="E235" s="48"/>
      <c r="F235" s="49"/>
    </row>
    <row r="236" spans="3:6" ht="14.1" customHeight="1" x14ac:dyDescent="0.2">
      <c r="C236" s="46"/>
      <c r="D236" s="47"/>
      <c r="E236" s="48"/>
      <c r="F236" s="49"/>
    </row>
    <row r="237" spans="3:6" ht="14.1" customHeight="1" x14ac:dyDescent="0.2">
      <c r="C237" s="46"/>
      <c r="D237" s="47"/>
      <c r="E237" s="48"/>
      <c r="F237" s="49"/>
    </row>
    <row r="238" spans="3:6" ht="14.1" customHeight="1" x14ac:dyDescent="0.2">
      <c r="C238" s="46"/>
      <c r="D238" s="47"/>
      <c r="E238" s="48"/>
      <c r="F238" s="49"/>
    </row>
    <row r="239" spans="3:6" ht="14.1" customHeight="1" x14ac:dyDescent="0.2">
      <c r="C239" s="46"/>
      <c r="D239" s="47"/>
      <c r="E239" s="48"/>
      <c r="F239" s="49"/>
    </row>
    <row r="240" spans="3:6" ht="14.1" customHeight="1" x14ac:dyDescent="0.2">
      <c r="C240" s="46"/>
      <c r="D240" s="47"/>
      <c r="E240" s="48"/>
      <c r="F240" s="49"/>
    </row>
    <row r="241" spans="3:6" ht="14.1" customHeight="1" x14ac:dyDescent="0.2">
      <c r="C241" s="46"/>
      <c r="D241" s="47"/>
      <c r="E241" s="48"/>
      <c r="F241" s="49"/>
    </row>
    <row r="242" spans="3:6" ht="14.1" customHeight="1" x14ac:dyDescent="0.2">
      <c r="C242" s="46"/>
      <c r="D242" s="47"/>
      <c r="E242" s="48"/>
      <c r="F242" s="49"/>
    </row>
    <row r="243" spans="3:6" ht="14.1" customHeight="1" x14ac:dyDescent="0.2">
      <c r="C243" s="46"/>
      <c r="D243" s="47"/>
      <c r="E243" s="48"/>
      <c r="F243" s="49"/>
    </row>
    <row r="244" spans="3:6" ht="14.1" customHeight="1" x14ac:dyDescent="0.2">
      <c r="C244" s="46"/>
      <c r="D244" s="47"/>
      <c r="E244" s="48"/>
      <c r="F244" s="49"/>
    </row>
    <row r="245" spans="3:6" ht="14.1" customHeight="1" x14ac:dyDescent="0.2">
      <c r="C245" s="46"/>
      <c r="D245" s="47"/>
      <c r="E245" s="48"/>
      <c r="F245" s="49"/>
    </row>
    <row r="246" spans="3:6" ht="14.1" customHeight="1" x14ac:dyDescent="0.2">
      <c r="C246" s="46"/>
      <c r="D246" s="47"/>
      <c r="E246" s="48"/>
      <c r="F246" s="49"/>
    </row>
    <row r="247" spans="3:6" ht="14.1" customHeight="1" x14ac:dyDescent="0.2">
      <c r="C247" s="46"/>
      <c r="D247" s="47"/>
      <c r="E247" s="48"/>
      <c r="F247" s="49"/>
    </row>
    <row r="248" spans="3:6" ht="14.1" customHeight="1" x14ac:dyDescent="0.2">
      <c r="C248" s="46"/>
      <c r="D248" s="47"/>
      <c r="E248" s="48"/>
      <c r="F248" s="49"/>
    </row>
    <row r="249" spans="3:6" ht="14.1" customHeight="1" x14ac:dyDescent="0.2">
      <c r="C249" s="46"/>
      <c r="D249" s="47"/>
      <c r="E249" s="48"/>
      <c r="F249" s="49"/>
    </row>
    <row r="250" spans="3:6" ht="14.1" customHeight="1" x14ac:dyDescent="0.2">
      <c r="C250" s="46"/>
      <c r="D250" s="47"/>
      <c r="E250" s="48"/>
      <c r="F250" s="49"/>
    </row>
    <row r="251" spans="3:6" ht="14.1" customHeight="1" x14ac:dyDescent="0.2">
      <c r="C251" s="46"/>
      <c r="D251" s="47"/>
      <c r="E251" s="48"/>
      <c r="F251" s="49"/>
    </row>
    <row r="252" spans="3:6" ht="14.1" customHeight="1" x14ac:dyDescent="0.2">
      <c r="C252" s="46"/>
      <c r="D252" s="47"/>
      <c r="E252" s="48"/>
      <c r="F252" s="49"/>
    </row>
    <row r="253" spans="3:6" ht="14.1" customHeight="1" x14ac:dyDescent="0.2">
      <c r="C253" s="46"/>
      <c r="D253" s="47"/>
      <c r="E253" s="48"/>
      <c r="F253" s="49"/>
    </row>
    <row r="254" spans="3:6" ht="14.1" customHeight="1" x14ac:dyDescent="0.2">
      <c r="C254" s="46"/>
      <c r="D254" s="47"/>
      <c r="E254" s="48"/>
      <c r="F254" s="49"/>
    </row>
    <row r="255" spans="3:6" ht="14.1" customHeight="1" x14ac:dyDescent="0.2">
      <c r="C255" s="46"/>
      <c r="D255" s="47"/>
      <c r="E255" s="48"/>
      <c r="F255" s="49"/>
    </row>
    <row r="256" spans="3:6" ht="14.1" customHeight="1" x14ac:dyDescent="0.2">
      <c r="C256" s="46"/>
      <c r="D256" s="47"/>
      <c r="E256" s="48"/>
      <c r="F256" s="49"/>
    </row>
    <row r="257" spans="3:6" ht="14.1" customHeight="1" x14ac:dyDescent="0.2">
      <c r="C257" s="46"/>
      <c r="D257" s="47"/>
      <c r="E257" s="48"/>
      <c r="F257" s="49"/>
    </row>
    <row r="258" spans="3:6" ht="14.1" customHeight="1" x14ac:dyDescent="0.2">
      <c r="C258" s="46"/>
      <c r="D258" s="47"/>
      <c r="E258" s="48"/>
      <c r="F258" s="49"/>
    </row>
    <row r="259" spans="3:6" ht="14.1" customHeight="1" x14ac:dyDescent="0.2">
      <c r="C259" s="46"/>
      <c r="D259" s="47"/>
      <c r="E259" s="48"/>
      <c r="F259" s="49"/>
    </row>
    <row r="260" spans="3:6" ht="14.1" customHeight="1" x14ac:dyDescent="0.2">
      <c r="C260" s="46"/>
      <c r="D260" s="47"/>
      <c r="E260" s="48"/>
      <c r="F260" s="49"/>
    </row>
    <row r="261" spans="3:6" ht="14.1" customHeight="1" x14ac:dyDescent="0.2">
      <c r="C261" s="46"/>
      <c r="D261" s="47"/>
      <c r="E261" s="48"/>
      <c r="F261" s="49"/>
    </row>
    <row r="262" spans="3:6" ht="14.1" customHeight="1" x14ac:dyDescent="0.2">
      <c r="C262" s="46"/>
      <c r="D262" s="47"/>
      <c r="E262" s="48"/>
      <c r="F262" s="49"/>
    </row>
    <row r="263" spans="3:6" ht="14.1" customHeight="1" x14ac:dyDescent="0.2">
      <c r="C263" s="46"/>
      <c r="D263" s="47"/>
      <c r="E263" s="48"/>
      <c r="F263" s="49"/>
    </row>
    <row r="264" spans="3:6" ht="14.1" customHeight="1" x14ac:dyDescent="0.2">
      <c r="C264" s="46"/>
      <c r="D264" s="47"/>
      <c r="E264" s="48"/>
      <c r="F264" s="49"/>
    </row>
    <row r="265" spans="3:6" ht="14.1" customHeight="1" x14ac:dyDescent="0.2">
      <c r="C265" s="46"/>
      <c r="D265" s="47"/>
      <c r="E265" s="48"/>
      <c r="F265" s="49"/>
    </row>
    <row r="266" spans="3:6" ht="14.1" customHeight="1" x14ac:dyDescent="0.2">
      <c r="C266" s="46"/>
      <c r="D266" s="47"/>
      <c r="E266" s="48"/>
      <c r="F266" s="49"/>
    </row>
    <row r="267" spans="3:6" ht="14.1" customHeight="1" x14ac:dyDescent="0.2">
      <c r="C267" s="46"/>
      <c r="D267" s="47"/>
      <c r="E267" s="48"/>
      <c r="F267" s="49"/>
    </row>
    <row r="268" spans="3:6" ht="14.1" customHeight="1" x14ac:dyDescent="0.2">
      <c r="C268" s="46"/>
      <c r="D268" s="47"/>
      <c r="E268" s="48"/>
      <c r="F268" s="49"/>
    </row>
    <row r="269" spans="3:6" ht="14.1" customHeight="1" x14ac:dyDescent="0.2">
      <c r="C269" s="46"/>
      <c r="D269" s="47"/>
      <c r="E269" s="48"/>
      <c r="F269" s="49"/>
    </row>
    <row r="270" spans="3:6" ht="14.1" customHeight="1" x14ac:dyDescent="0.2">
      <c r="C270" s="46"/>
      <c r="D270" s="47"/>
      <c r="E270" s="48"/>
      <c r="F270" s="49"/>
    </row>
    <row r="271" spans="3:6" ht="14.1" customHeight="1" x14ac:dyDescent="0.2">
      <c r="C271" s="46"/>
      <c r="D271" s="47"/>
      <c r="E271" s="48"/>
      <c r="F271" s="49"/>
    </row>
    <row r="272" spans="3:6" ht="14.1" customHeight="1" x14ac:dyDescent="0.2">
      <c r="C272" s="46"/>
      <c r="D272" s="47"/>
      <c r="E272" s="48"/>
      <c r="F272" s="49"/>
    </row>
    <row r="273" spans="3:6" ht="14.1" customHeight="1" x14ac:dyDescent="0.2">
      <c r="C273" s="46"/>
      <c r="D273" s="47"/>
      <c r="E273" s="48"/>
      <c r="F273" s="49"/>
    </row>
    <row r="274" spans="3:6" ht="14.1" customHeight="1" x14ac:dyDescent="0.2">
      <c r="C274" s="46"/>
      <c r="D274" s="47"/>
      <c r="E274" s="48"/>
      <c r="F274" s="49"/>
    </row>
    <row r="275" spans="3:6" ht="14.1" customHeight="1" x14ac:dyDescent="0.2">
      <c r="C275" s="46"/>
      <c r="D275" s="47"/>
      <c r="E275" s="48"/>
      <c r="F275" s="49"/>
    </row>
    <row r="276" spans="3:6" ht="14.1" customHeight="1" x14ac:dyDescent="0.2">
      <c r="C276" s="46"/>
      <c r="D276" s="47"/>
      <c r="E276" s="48"/>
      <c r="F276" s="49"/>
    </row>
    <row r="277" spans="3:6" ht="14.1" customHeight="1" x14ac:dyDescent="0.2">
      <c r="C277" s="46"/>
      <c r="D277" s="47"/>
      <c r="E277" s="48"/>
      <c r="F277" s="49"/>
    </row>
    <row r="278" spans="3:6" ht="14.1" customHeight="1" x14ac:dyDescent="0.2">
      <c r="C278" s="46"/>
      <c r="D278" s="47"/>
      <c r="E278" s="48"/>
      <c r="F278" s="49"/>
    </row>
    <row r="279" spans="3:6" ht="14.1" customHeight="1" x14ac:dyDescent="0.2">
      <c r="C279" s="46"/>
      <c r="D279" s="47"/>
      <c r="E279" s="48"/>
      <c r="F279" s="49"/>
    </row>
    <row r="280" spans="3:6" ht="14.1" customHeight="1" x14ac:dyDescent="0.2">
      <c r="C280" s="46"/>
      <c r="D280" s="47"/>
      <c r="E280" s="48"/>
      <c r="F280" s="49"/>
    </row>
    <row r="281" spans="3:6" ht="14.1" customHeight="1" x14ac:dyDescent="0.2">
      <c r="C281" s="46"/>
      <c r="D281" s="47"/>
      <c r="E281" s="48"/>
      <c r="F281" s="49"/>
    </row>
    <row r="282" spans="3:6" ht="14.1" customHeight="1" x14ac:dyDescent="0.2">
      <c r="C282" s="46"/>
      <c r="D282" s="47"/>
      <c r="E282" s="48"/>
      <c r="F282" s="49"/>
    </row>
    <row r="283" spans="3:6" ht="14.1" customHeight="1" x14ac:dyDescent="0.2">
      <c r="C283" s="46"/>
      <c r="D283" s="47"/>
      <c r="E283" s="48"/>
      <c r="F283" s="49"/>
    </row>
    <row r="284" spans="3:6" ht="14.1" customHeight="1" x14ac:dyDescent="0.2">
      <c r="C284" s="46"/>
      <c r="D284" s="47"/>
      <c r="E284" s="48"/>
      <c r="F284" s="49"/>
    </row>
    <row r="285" spans="3:6" ht="14.1" customHeight="1" x14ac:dyDescent="0.2">
      <c r="C285" s="46"/>
      <c r="D285" s="47"/>
      <c r="E285" s="48"/>
      <c r="F285" s="49"/>
    </row>
    <row r="286" spans="3:6" ht="14.1" customHeight="1" x14ac:dyDescent="0.2">
      <c r="C286" s="46"/>
      <c r="D286" s="47"/>
      <c r="E286" s="48"/>
      <c r="F286" s="49"/>
    </row>
    <row r="287" spans="3:6" ht="14.1" customHeight="1" x14ac:dyDescent="0.2">
      <c r="C287" s="46"/>
      <c r="D287" s="47"/>
      <c r="E287" s="48"/>
      <c r="F287" s="49"/>
    </row>
    <row r="288" spans="3:6" ht="14.1" customHeight="1" x14ac:dyDescent="0.2">
      <c r="C288" s="46"/>
      <c r="D288" s="47"/>
      <c r="E288" s="48"/>
      <c r="F288" s="49"/>
    </row>
    <row r="289" spans="3:6" ht="14.1" customHeight="1" x14ac:dyDescent="0.2">
      <c r="C289" s="46"/>
      <c r="D289" s="47"/>
      <c r="E289" s="48"/>
      <c r="F289" s="49"/>
    </row>
    <row r="290" spans="3:6" ht="14.1" customHeight="1" x14ac:dyDescent="0.2">
      <c r="C290" s="46"/>
      <c r="D290" s="47"/>
      <c r="E290" s="48"/>
      <c r="F290" s="49"/>
    </row>
    <row r="291" spans="3:6" ht="14.1" customHeight="1" x14ac:dyDescent="0.2">
      <c r="C291" s="46"/>
      <c r="D291" s="47"/>
      <c r="E291" s="48"/>
      <c r="F291" s="49"/>
    </row>
    <row r="292" spans="3:6" ht="14.1" customHeight="1" x14ac:dyDescent="0.2">
      <c r="C292" s="46"/>
      <c r="D292" s="47"/>
      <c r="E292" s="48"/>
      <c r="F292" s="49"/>
    </row>
    <row r="293" spans="3:6" ht="14.1" customHeight="1" x14ac:dyDescent="0.2">
      <c r="C293" s="46"/>
      <c r="D293" s="47"/>
      <c r="E293" s="48"/>
      <c r="F293" s="49"/>
    </row>
    <row r="294" spans="3:6" ht="14.1" customHeight="1" x14ac:dyDescent="0.2">
      <c r="C294" s="46"/>
      <c r="D294" s="47"/>
      <c r="E294" s="48"/>
      <c r="F294" s="49"/>
    </row>
    <row r="295" spans="3:6" ht="14.1" customHeight="1" x14ac:dyDescent="0.2">
      <c r="C295" s="46"/>
      <c r="D295" s="47"/>
      <c r="E295" s="48"/>
      <c r="F295" s="49"/>
    </row>
    <row r="296" spans="3:6" ht="14.1" customHeight="1" x14ac:dyDescent="0.2">
      <c r="C296" s="46"/>
      <c r="D296" s="47"/>
      <c r="E296" s="48"/>
      <c r="F296" s="49"/>
    </row>
    <row r="297" spans="3:6" ht="14.1" customHeight="1" x14ac:dyDescent="0.2">
      <c r="C297" s="46"/>
      <c r="D297" s="47"/>
      <c r="E297" s="48"/>
      <c r="F297" s="49"/>
    </row>
    <row r="298" spans="3:6" ht="14.1" customHeight="1" x14ac:dyDescent="0.2">
      <c r="C298" s="46"/>
      <c r="D298" s="47"/>
      <c r="E298" s="48"/>
      <c r="F298" s="49"/>
    </row>
    <row r="299" spans="3:6" ht="14.1" customHeight="1" x14ac:dyDescent="0.2">
      <c r="C299" s="46"/>
      <c r="D299" s="47"/>
      <c r="E299" s="48"/>
      <c r="F299" s="49"/>
    </row>
    <row r="300" spans="3:6" ht="14.1" customHeight="1" x14ac:dyDescent="0.2">
      <c r="C300" s="46"/>
      <c r="D300" s="47"/>
      <c r="E300" s="48"/>
      <c r="F300" s="49"/>
    </row>
    <row r="301" spans="3:6" ht="14.1" customHeight="1" x14ac:dyDescent="0.2">
      <c r="C301" s="46"/>
      <c r="D301" s="47"/>
      <c r="E301" s="48"/>
      <c r="F301" s="49"/>
    </row>
    <row r="302" spans="3:6" ht="14.1" customHeight="1" x14ac:dyDescent="0.2">
      <c r="C302" s="46"/>
      <c r="D302" s="47"/>
      <c r="E302" s="48"/>
      <c r="F302" s="49"/>
    </row>
    <row r="303" spans="3:6" ht="14.1" customHeight="1" x14ac:dyDescent="0.2">
      <c r="C303" s="46"/>
      <c r="D303" s="47"/>
      <c r="E303" s="48"/>
      <c r="F303" s="49"/>
    </row>
    <row r="304" spans="3:6" ht="14.1" customHeight="1" x14ac:dyDescent="0.2">
      <c r="C304" s="46"/>
      <c r="D304" s="47"/>
      <c r="E304" s="48"/>
      <c r="F304" s="49"/>
    </row>
    <row r="305" spans="3:6" ht="14.1" customHeight="1" x14ac:dyDescent="0.2">
      <c r="C305" s="46"/>
      <c r="D305" s="47"/>
      <c r="E305" s="48"/>
      <c r="F305" s="49"/>
    </row>
    <row r="306" spans="3:6" ht="14.1" customHeight="1" x14ac:dyDescent="0.2">
      <c r="C306" s="46"/>
      <c r="D306" s="47"/>
      <c r="E306" s="48"/>
      <c r="F306" s="49"/>
    </row>
    <row r="307" spans="3:6" ht="14.1" customHeight="1" x14ac:dyDescent="0.2">
      <c r="C307" s="46"/>
      <c r="D307" s="47"/>
      <c r="E307" s="48"/>
      <c r="F307" s="49"/>
    </row>
    <row r="308" spans="3:6" ht="14.1" customHeight="1" x14ac:dyDescent="0.2">
      <c r="C308" s="46"/>
      <c r="D308" s="47"/>
      <c r="E308" s="48"/>
      <c r="F308" s="49"/>
    </row>
    <row r="309" spans="3:6" ht="14.1" customHeight="1" x14ac:dyDescent="0.2">
      <c r="C309" s="46"/>
      <c r="D309" s="47"/>
      <c r="E309" s="48"/>
      <c r="F309" s="49"/>
    </row>
    <row r="310" spans="3:6" ht="14.1" customHeight="1" x14ac:dyDescent="0.2">
      <c r="C310" s="46"/>
      <c r="D310" s="47"/>
      <c r="E310" s="48"/>
      <c r="F310" s="49"/>
    </row>
    <row r="311" spans="3:6" ht="14.1" customHeight="1" x14ac:dyDescent="0.2">
      <c r="C311" s="46"/>
      <c r="D311" s="47"/>
      <c r="E311" s="48"/>
      <c r="F311" s="49"/>
    </row>
    <row r="312" spans="3:6" ht="14.1" customHeight="1" x14ac:dyDescent="0.2">
      <c r="C312" s="46"/>
      <c r="D312" s="47"/>
      <c r="E312" s="48"/>
      <c r="F312" s="49"/>
    </row>
    <row r="313" spans="3:6" ht="14.1" customHeight="1" x14ac:dyDescent="0.2">
      <c r="C313" s="46"/>
      <c r="D313" s="47"/>
      <c r="E313" s="48"/>
      <c r="F313" s="49"/>
    </row>
    <row r="314" spans="3:6" ht="14.1" customHeight="1" x14ac:dyDescent="0.2">
      <c r="C314" s="46"/>
      <c r="D314" s="47"/>
      <c r="E314" s="48"/>
      <c r="F314" s="49"/>
    </row>
    <row r="315" spans="3:6" ht="14.1" customHeight="1" x14ac:dyDescent="0.2">
      <c r="C315" s="46"/>
      <c r="D315" s="47"/>
      <c r="E315" s="48"/>
      <c r="F315" s="49"/>
    </row>
    <row r="316" spans="3:6" ht="14.1" customHeight="1" x14ac:dyDescent="0.2">
      <c r="C316" s="46"/>
      <c r="D316" s="47"/>
      <c r="E316" s="48"/>
      <c r="F316" s="49"/>
    </row>
    <row r="317" spans="3:6" ht="14.1" customHeight="1" x14ac:dyDescent="0.2">
      <c r="C317" s="46"/>
      <c r="D317" s="47"/>
      <c r="E317" s="48"/>
      <c r="F317" s="49"/>
    </row>
    <row r="318" spans="3:6" ht="14.1" customHeight="1" x14ac:dyDescent="0.2">
      <c r="C318" s="46"/>
      <c r="D318" s="47"/>
      <c r="E318" s="48"/>
      <c r="F318" s="49"/>
    </row>
    <row r="319" spans="3:6" ht="14.1" customHeight="1" x14ac:dyDescent="0.2">
      <c r="C319" s="46"/>
      <c r="D319" s="47"/>
      <c r="E319" s="48"/>
      <c r="F319" s="49"/>
    </row>
    <row r="320" spans="3:6" ht="14.1" customHeight="1" x14ac:dyDescent="0.2">
      <c r="C320" s="46"/>
      <c r="D320" s="47"/>
      <c r="E320" s="48"/>
      <c r="F320" s="49"/>
    </row>
    <row r="321" spans="3:6" ht="14.1" customHeight="1" x14ac:dyDescent="0.2">
      <c r="C321" s="46"/>
      <c r="D321" s="47"/>
      <c r="E321" s="48"/>
      <c r="F321" s="49"/>
    </row>
    <row r="322" spans="3:6" ht="14.1" customHeight="1" x14ac:dyDescent="0.2">
      <c r="C322" s="46"/>
      <c r="D322" s="47"/>
      <c r="E322" s="48"/>
      <c r="F322" s="49"/>
    </row>
    <row r="323" spans="3:6" ht="14.1" customHeight="1" x14ac:dyDescent="0.2">
      <c r="C323" s="46"/>
      <c r="D323" s="47"/>
      <c r="E323" s="48"/>
      <c r="F323" s="49"/>
    </row>
    <row r="324" spans="3:6" ht="14.1" customHeight="1" x14ac:dyDescent="0.2">
      <c r="C324" s="46"/>
      <c r="D324" s="47"/>
      <c r="E324" s="48"/>
      <c r="F324" s="49"/>
    </row>
    <row r="325" spans="3:6" ht="14.1" customHeight="1" x14ac:dyDescent="0.2">
      <c r="C325" s="46"/>
      <c r="D325" s="47"/>
      <c r="E325" s="48"/>
      <c r="F325" s="49"/>
    </row>
    <row r="326" spans="3:6" ht="14.1" customHeight="1" x14ac:dyDescent="0.2">
      <c r="C326" s="46"/>
      <c r="D326" s="47"/>
      <c r="E326" s="48"/>
      <c r="F326" s="49"/>
    </row>
    <row r="327" spans="3:6" ht="14.1" customHeight="1" x14ac:dyDescent="0.2">
      <c r="C327" s="46"/>
      <c r="D327" s="47"/>
      <c r="E327" s="48"/>
      <c r="F327" s="49"/>
    </row>
    <row r="328" spans="3:6" ht="14.1" customHeight="1" x14ac:dyDescent="0.2">
      <c r="C328" s="46"/>
      <c r="D328" s="47"/>
      <c r="E328" s="48"/>
      <c r="F328" s="49"/>
    </row>
    <row r="329" spans="3:6" ht="14.1" customHeight="1" x14ac:dyDescent="0.2">
      <c r="C329" s="46"/>
      <c r="D329" s="47"/>
      <c r="E329" s="48"/>
      <c r="F329" s="49"/>
    </row>
    <row r="330" spans="3:6" ht="14.1" customHeight="1" x14ac:dyDescent="0.2">
      <c r="C330" s="46"/>
      <c r="D330" s="47"/>
      <c r="E330" s="48"/>
      <c r="F330" s="49"/>
    </row>
    <row r="331" spans="3:6" ht="14.1" customHeight="1" x14ac:dyDescent="0.2">
      <c r="C331" s="46"/>
      <c r="D331" s="47"/>
      <c r="E331" s="48"/>
      <c r="F331" s="49"/>
    </row>
    <row r="332" spans="3:6" ht="14.1" customHeight="1" x14ac:dyDescent="0.2">
      <c r="C332" s="46"/>
      <c r="D332" s="47"/>
      <c r="E332" s="48"/>
      <c r="F332" s="49"/>
    </row>
    <row r="333" spans="3:6" ht="14.1" customHeight="1" x14ac:dyDescent="0.2">
      <c r="C333" s="46"/>
      <c r="D333" s="47"/>
      <c r="E333" s="48"/>
      <c r="F333" s="49"/>
    </row>
    <row r="334" spans="3:6" ht="14.1" customHeight="1" x14ac:dyDescent="0.2">
      <c r="C334" s="46"/>
      <c r="D334" s="47"/>
      <c r="E334" s="48"/>
      <c r="F334" s="49"/>
    </row>
    <row r="335" spans="3:6" ht="14.1" customHeight="1" x14ac:dyDescent="0.2">
      <c r="C335" s="46"/>
      <c r="D335" s="47"/>
      <c r="E335" s="48"/>
      <c r="F335" s="49"/>
    </row>
    <row r="336" spans="3:6" ht="14.1" customHeight="1" x14ac:dyDescent="0.2">
      <c r="C336" s="46"/>
      <c r="D336" s="47"/>
      <c r="E336" s="48"/>
      <c r="F336" s="49"/>
    </row>
    <row r="337" spans="3:6" ht="14.1" customHeight="1" x14ac:dyDescent="0.2">
      <c r="C337" s="46"/>
      <c r="D337" s="47"/>
      <c r="E337" s="48"/>
      <c r="F337" s="49"/>
    </row>
    <row r="338" spans="3:6" ht="14.1" customHeight="1" x14ac:dyDescent="0.2">
      <c r="C338" s="46"/>
      <c r="D338" s="47"/>
      <c r="E338" s="48"/>
      <c r="F338" s="49"/>
    </row>
    <row r="339" spans="3:6" ht="14.1" customHeight="1" x14ac:dyDescent="0.2">
      <c r="C339" s="46"/>
      <c r="D339" s="47"/>
      <c r="E339" s="48"/>
      <c r="F339" s="49"/>
    </row>
    <row r="340" spans="3:6" ht="14.1" customHeight="1" x14ac:dyDescent="0.2">
      <c r="C340" s="46"/>
      <c r="D340" s="47"/>
      <c r="E340" s="48"/>
      <c r="F340" s="49"/>
    </row>
    <row r="341" spans="3:6" ht="14.1" customHeight="1" x14ac:dyDescent="0.2">
      <c r="C341" s="46"/>
      <c r="D341" s="47"/>
      <c r="E341" s="48"/>
      <c r="F341" s="49"/>
    </row>
    <row r="342" spans="3:6" ht="14.1" customHeight="1" x14ac:dyDescent="0.2">
      <c r="C342" s="46"/>
      <c r="D342" s="47"/>
      <c r="E342" s="48"/>
      <c r="F342" s="49"/>
    </row>
    <row r="343" spans="3:6" ht="14.1" customHeight="1" x14ac:dyDescent="0.2">
      <c r="C343" s="46"/>
      <c r="D343" s="47"/>
      <c r="E343" s="48"/>
      <c r="F343" s="49"/>
    </row>
    <row r="344" spans="3:6" ht="14.1" customHeight="1" x14ac:dyDescent="0.2">
      <c r="C344" s="46"/>
      <c r="D344" s="47"/>
      <c r="E344" s="48"/>
      <c r="F344" s="49"/>
    </row>
    <row r="345" spans="3:6" ht="14.1" customHeight="1" x14ac:dyDescent="0.2">
      <c r="C345" s="46"/>
      <c r="D345" s="47"/>
      <c r="E345" s="48"/>
      <c r="F345" s="49"/>
    </row>
    <row r="346" spans="3:6" ht="14.1" customHeight="1" x14ac:dyDescent="0.2">
      <c r="C346" s="46"/>
      <c r="D346" s="47"/>
      <c r="E346" s="48"/>
      <c r="F346" s="49"/>
    </row>
    <row r="347" spans="3:6" ht="14.1" customHeight="1" x14ac:dyDescent="0.2">
      <c r="C347" s="46"/>
      <c r="D347" s="47"/>
      <c r="E347" s="48"/>
      <c r="F347" s="49"/>
    </row>
    <row r="348" spans="3:6" ht="14.1" customHeight="1" x14ac:dyDescent="0.2">
      <c r="C348" s="46"/>
      <c r="D348" s="47"/>
      <c r="E348" s="48"/>
      <c r="F348" s="49"/>
    </row>
    <row r="349" spans="3:6" ht="14.1" customHeight="1" x14ac:dyDescent="0.2">
      <c r="C349" s="46"/>
      <c r="D349" s="47"/>
      <c r="E349" s="48"/>
      <c r="F349" s="49"/>
    </row>
    <row r="350" spans="3:6" ht="14.1" customHeight="1" x14ac:dyDescent="0.2">
      <c r="C350" s="46"/>
      <c r="D350" s="47"/>
      <c r="E350" s="48"/>
      <c r="F350" s="49"/>
    </row>
    <row r="351" spans="3:6" ht="14.1" customHeight="1" x14ac:dyDescent="0.2">
      <c r="C351" s="46"/>
      <c r="D351" s="47"/>
      <c r="E351" s="48"/>
      <c r="F351" s="49"/>
    </row>
    <row r="352" spans="3:6" ht="14.1" customHeight="1" x14ac:dyDescent="0.2">
      <c r="C352" s="46"/>
      <c r="D352" s="47"/>
      <c r="E352" s="48"/>
      <c r="F352" s="49"/>
    </row>
    <row r="353" spans="3:6" ht="14.1" customHeight="1" x14ac:dyDescent="0.2">
      <c r="C353" s="46"/>
      <c r="D353" s="47"/>
      <c r="E353" s="48"/>
      <c r="F353" s="49"/>
    </row>
    <row r="354" spans="3:6" ht="14.1" customHeight="1" x14ac:dyDescent="0.2">
      <c r="C354" s="46"/>
      <c r="D354" s="47"/>
      <c r="E354" s="48"/>
      <c r="F354" s="49"/>
    </row>
    <row r="355" spans="3:6" ht="14.1" customHeight="1" x14ac:dyDescent="0.2">
      <c r="C355" s="46"/>
      <c r="D355" s="47"/>
      <c r="E355" s="48"/>
      <c r="F355" s="49"/>
    </row>
    <row r="356" spans="3:6" ht="14.1" customHeight="1" x14ac:dyDescent="0.2">
      <c r="C356" s="46"/>
      <c r="D356" s="47"/>
      <c r="E356" s="48"/>
      <c r="F356" s="49"/>
    </row>
    <row r="357" spans="3:6" ht="14.1" customHeight="1" x14ac:dyDescent="0.2">
      <c r="C357" s="46"/>
      <c r="D357" s="47"/>
      <c r="E357" s="48"/>
      <c r="F357" s="49"/>
    </row>
    <row r="358" spans="3:6" ht="14.1" customHeight="1" x14ac:dyDescent="0.2">
      <c r="C358" s="46"/>
      <c r="D358" s="47"/>
      <c r="E358" s="48"/>
      <c r="F358" s="49"/>
    </row>
    <row r="359" spans="3:6" ht="14.1" customHeight="1" x14ac:dyDescent="0.2">
      <c r="C359" s="46"/>
      <c r="D359" s="47"/>
      <c r="E359" s="48"/>
      <c r="F359" s="49"/>
    </row>
    <row r="360" spans="3:6" ht="14.1" customHeight="1" x14ac:dyDescent="0.2">
      <c r="C360" s="46"/>
      <c r="D360" s="47"/>
      <c r="E360" s="48"/>
      <c r="F360" s="49"/>
    </row>
    <row r="361" spans="3:6" ht="14.1" customHeight="1" x14ac:dyDescent="0.2">
      <c r="C361" s="46"/>
      <c r="D361" s="47"/>
      <c r="E361" s="48"/>
      <c r="F361" s="49"/>
    </row>
    <row r="362" spans="3:6" ht="14.1" customHeight="1" x14ac:dyDescent="0.2">
      <c r="C362" s="46"/>
      <c r="D362" s="47"/>
      <c r="E362" s="48"/>
      <c r="F362" s="49"/>
    </row>
    <row r="363" spans="3:6" ht="14.1" customHeight="1" x14ac:dyDescent="0.2">
      <c r="C363" s="46"/>
      <c r="D363" s="47"/>
      <c r="E363" s="48"/>
      <c r="F363" s="49"/>
    </row>
    <row r="364" spans="3:6" ht="14.1" customHeight="1" x14ac:dyDescent="0.2">
      <c r="C364" s="46"/>
      <c r="D364" s="47"/>
      <c r="E364" s="48"/>
      <c r="F364" s="49"/>
    </row>
    <row r="365" spans="3:6" ht="14.1" customHeight="1" x14ac:dyDescent="0.2">
      <c r="C365" s="46"/>
      <c r="D365" s="47"/>
      <c r="E365" s="48"/>
      <c r="F365" s="49"/>
    </row>
    <row r="366" spans="3:6" ht="14.1" customHeight="1" x14ac:dyDescent="0.2">
      <c r="C366" s="46"/>
      <c r="D366" s="47"/>
      <c r="E366" s="48"/>
      <c r="F366" s="49"/>
    </row>
    <row r="367" spans="3:6" ht="14.1" customHeight="1" x14ac:dyDescent="0.2">
      <c r="C367" s="46"/>
      <c r="D367" s="47"/>
      <c r="E367" s="48"/>
      <c r="F367" s="49"/>
    </row>
    <row r="368" spans="3:6" ht="14.1" customHeight="1" x14ac:dyDescent="0.2">
      <c r="C368" s="46"/>
      <c r="D368" s="47"/>
      <c r="E368" s="48"/>
      <c r="F368" s="49"/>
    </row>
    <row r="369" spans="3:6" ht="14.1" customHeight="1" x14ac:dyDescent="0.2">
      <c r="C369" s="46"/>
      <c r="D369" s="47"/>
      <c r="E369" s="48"/>
      <c r="F369" s="49"/>
    </row>
    <row r="370" spans="3:6" ht="14.1" customHeight="1" x14ac:dyDescent="0.2">
      <c r="C370" s="46"/>
      <c r="D370" s="47"/>
      <c r="E370" s="48"/>
      <c r="F370" s="49"/>
    </row>
    <row r="371" spans="3:6" ht="14.1" customHeight="1" x14ac:dyDescent="0.2">
      <c r="C371" s="46"/>
      <c r="D371" s="47"/>
      <c r="E371" s="48"/>
      <c r="F371" s="49"/>
    </row>
    <row r="372" spans="3:6" ht="14.1" customHeight="1" x14ac:dyDescent="0.2">
      <c r="C372" s="46"/>
      <c r="D372" s="47"/>
      <c r="E372" s="48"/>
      <c r="F372" s="49"/>
    </row>
    <row r="373" spans="3:6" ht="14.1" customHeight="1" x14ac:dyDescent="0.2">
      <c r="C373" s="46"/>
      <c r="D373" s="47"/>
      <c r="E373" s="48"/>
      <c r="F373" s="49"/>
    </row>
    <row r="374" spans="3:6" ht="14.1" customHeight="1" x14ac:dyDescent="0.2">
      <c r="C374" s="46"/>
      <c r="D374" s="47"/>
      <c r="E374" s="48"/>
      <c r="F374" s="49"/>
    </row>
    <row r="375" spans="3:6" ht="14.1" customHeight="1" x14ac:dyDescent="0.2">
      <c r="C375" s="46"/>
      <c r="D375" s="47"/>
      <c r="E375" s="48"/>
      <c r="F375" s="49"/>
    </row>
    <row r="376" spans="3:6" ht="14.1" customHeight="1" x14ac:dyDescent="0.2">
      <c r="C376" s="46"/>
      <c r="D376" s="47"/>
      <c r="E376" s="48"/>
      <c r="F376" s="49"/>
    </row>
    <row r="377" spans="3:6" ht="14.1" customHeight="1" x14ac:dyDescent="0.2">
      <c r="C377" s="46"/>
      <c r="D377" s="47"/>
      <c r="E377" s="48"/>
      <c r="F377" s="49"/>
    </row>
    <row r="378" spans="3:6" ht="14.1" customHeight="1" x14ac:dyDescent="0.2">
      <c r="C378" s="46"/>
      <c r="D378" s="47"/>
      <c r="E378" s="48"/>
      <c r="F378" s="49"/>
    </row>
    <row r="379" spans="3:6" ht="14.1" customHeight="1" x14ac:dyDescent="0.2">
      <c r="C379" s="46"/>
      <c r="D379" s="47"/>
      <c r="E379" s="48"/>
      <c r="F379" s="49"/>
    </row>
    <row r="380" spans="3:6" ht="14.1" customHeight="1" x14ac:dyDescent="0.2">
      <c r="C380" s="46"/>
      <c r="D380" s="47"/>
      <c r="E380" s="48"/>
      <c r="F380" s="49"/>
    </row>
    <row r="381" spans="3:6" ht="14.1" customHeight="1" x14ac:dyDescent="0.2">
      <c r="C381" s="46"/>
      <c r="D381" s="47"/>
      <c r="E381" s="48"/>
      <c r="F381" s="49"/>
    </row>
    <row r="382" spans="3:6" ht="14.1" customHeight="1" x14ac:dyDescent="0.2">
      <c r="C382" s="46"/>
      <c r="D382" s="47"/>
      <c r="E382" s="48"/>
      <c r="F382" s="49"/>
    </row>
    <row r="383" spans="3:6" ht="14.1" customHeight="1" x14ac:dyDescent="0.2">
      <c r="C383" s="46"/>
      <c r="D383" s="47"/>
      <c r="E383" s="48"/>
      <c r="F383" s="49"/>
    </row>
    <row r="384" spans="3:6" ht="14.1" customHeight="1" x14ac:dyDescent="0.2">
      <c r="C384" s="46"/>
      <c r="D384" s="47"/>
      <c r="E384" s="48"/>
      <c r="F384" s="49"/>
    </row>
    <row r="385" spans="3:6" ht="14.1" customHeight="1" x14ac:dyDescent="0.2">
      <c r="C385" s="46"/>
      <c r="D385" s="47"/>
      <c r="E385" s="48"/>
      <c r="F385" s="49"/>
    </row>
    <row r="386" spans="3:6" ht="14.1" customHeight="1" x14ac:dyDescent="0.2">
      <c r="C386" s="46"/>
      <c r="D386" s="47"/>
      <c r="E386" s="48"/>
      <c r="F386" s="49"/>
    </row>
    <row r="387" spans="3:6" ht="14.1" customHeight="1" x14ac:dyDescent="0.2">
      <c r="C387" s="46"/>
      <c r="D387" s="47"/>
      <c r="E387" s="48"/>
      <c r="F387" s="49"/>
    </row>
    <row r="388" spans="3:6" ht="14.1" customHeight="1" x14ac:dyDescent="0.2">
      <c r="C388" s="46"/>
      <c r="D388" s="47"/>
      <c r="E388" s="48"/>
      <c r="F388" s="49"/>
    </row>
    <row r="389" spans="3:6" ht="14.1" customHeight="1" x14ac:dyDescent="0.2">
      <c r="C389" s="46"/>
      <c r="D389" s="47"/>
      <c r="E389" s="48"/>
      <c r="F389" s="49"/>
    </row>
    <row r="390" spans="3:6" ht="14.1" customHeight="1" x14ac:dyDescent="0.2">
      <c r="C390" s="46"/>
      <c r="D390" s="47"/>
      <c r="E390" s="48"/>
      <c r="F390" s="49"/>
    </row>
    <row r="391" spans="3:6" ht="14.1" customHeight="1" x14ac:dyDescent="0.2">
      <c r="C391" s="46"/>
      <c r="D391" s="47"/>
      <c r="E391" s="48"/>
      <c r="F391" s="49"/>
    </row>
    <row r="392" spans="3:6" ht="14.1" customHeight="1" x14ac:dyDescent="0.2">
      <c r="C392" s="46"/>
      <c r="D392" s="47"/>
      <c r="E392" s="48"/>
      <c r="F392" s="49"/>
    </row>
    <row r="393" spans="3:6" ht="14.1" customHeight="1" x14ac:dyDescent="0.2">
      <c r="C393" s="46"/>
      <c r="D393" s="47"/>
      <c r="E393" s="48"/>
      <c r="F393" s="49"/>
    </row>
    <row r="394" spans="3:6" ht="14.1" customHeight="1" x14ac:dyDescent="0.2">
      <c r="C394" s="46"/>
      <c r="D394" s="47"/>
      <c r="E394" s="48"/>
      <c r="F394" s="49"/>
    </row>
    <row r="395" spans="3:6" ht="14.1" customHeight="1" x14ac:dyDescent="0.2">
      <c r="C395" s="46"/>
      <c r="D395" s="47"/>
      <c r="E395" s="48"/>
      <c r="F395" s="49"/>
    </row>
    <row r="396" spans="3:6" ht="14.1" customHeight="1" x14ac:dyDescent="0.2">
      <c r="C396" s="46"/>
      <c r="D396" s="47"/>
      <c r="E396" s="48"/>
      <c r="F396" s="49"/>
    </row>
    <row r="397" spans="3:6" ht="14.1" customHeight="1" x14ac:dyDescent="0.2">
      <c r="C397" s="46"/>
      <c r="D397" s="47"/>
      <c r="E397" s="48"/>
      <c r="F397" s="49"/>
    </row>
    <row r="398" spans="3:6" ht="14.1" customHeight="1" x14ac:dyDescent="0.2">
      <c r="C398" s="46"/>
      <c r="D398" s="47"/>
      <c r="E398" s="48"/>
      <c r="F398" s="49"/>
    </row>
    <row r="399" spans="3:6" ht="14.1" customHeight="1" x14ac:dyDescent="0.2">
      <c r="C399" s="46"/>
      <c r="D399" s="47"/>
      <c r="E399" s="48"/>
      <c r="F399" s="49"/>
    </row>
    <row r="400" spans="3:6" ht="14.1" customHeight="1" x14ac:dyDescent="0.2">
      <c r="C400" s="46"/>
      <c r="D400" s="47"/>
      <c r="E400" s="48"/>
      <c r="F400" s="49"/>
    </row>
    <row r="401" spans="3:6" ht="14.1" customHeight="1" x14ac:dyDescent="0.2">
      <c r="C401" s="46"/>
      <c r="D401" s="47"/>
      <c r="E401" s="48"/>
      <c r="F401" s="49"/>
    </row>
    <row r="402" spans="3:6" ht="14.1" customHeight="1" x14ac:dyDescent="0.2">
      <c r="C402" s="46"/>
      <c r="D402" s="47"/>
      <c r="E402" s="48"/>
      <c r="F402" s="49"/>
    </row>
    <row r="403" spans="3:6" ht="14.1" customHeight="1" x14ac:dyDescent="0.2">
      <c r="C403" s="46"/>
      <c r="D403" s="47"/>
      <c r="E403" s="48"/>
      <c r="F403" s="49"/>
    </row>
    <row r="404" spans="3:6" ht="14.1" customHeight="1" x14ac:dyDescent="0.2">
      <c r="C404" s="46"/>
      <c r="D404" s="47"/>
      <c r="E404" s="48"/>
      <c r="F404" s="49"/>
    </row>
    <row r="405" spans="3:6" ht="14.1" customHeight="1" x14ac:dyDescent="0.2">
      <c r="C405" s="46"/>
      <c r="D405" s="47"/>
      <c r="E405" s="48"/>
      <c r="F405" s="49"/>
    </row>
    <row r="406" spans="3:6" ht="14.1" customHeight="1" x14ac:dyDescent="0.2">
      <c r="C406" s="46"/>
      <c r="D406" s="47"/>
      <c r="E406" s="48"/>
      <c r="F406" s="49"/>
    </row>
    <row r="407" spans="3:6" ht="14.1" customHeight="1" x14ac:dyDescent="0.2">
      <c r="C407" s="46"/>
      <c r="D407" s="47"/>
      <c r="E407" s="48"/>
      <c r="F407" s="49"/>
    </row>
    <row r="408" spans="3:6" ht="14.1" customHeight="1" x14ac:dyDescent="0.2">
      <c r="C408" s="46"/>
      <c r="D408" s="47"/>
      <c r="E408" s="48"/>
      <c r="F408" s="49"/>
    </row>
    <row r="409" spans="3:6" ht="14.1" customHeight="1" x14ac:dyDescent="0.2">
      <c r="C409" s="46"/>
      <c r="D409" s="47"/>
      <c r="E409" s="48"/>
      <c r="F409" s="49"/>
    </row>
    <row r="410" spans="3:6" ht="14.1" customHeight="1" x14ac:dyDescent="0.2">
      <c r="C410" s="46"/>
      <c r="D410" s="47"/>
      <c r="E410" s="48"/>
      <c r="F410" s="49"/>
    </row>
    <row r="411" spans="3:6" ht="14.1" customHeight="1" x14ac:dyDescent="0.2">
      <c r="C411" s="46"/>
      <c r="D411" s="47"/>
      <c r="E411" s="48"/>
      <c r="F411" s="49"/>
    </row>
    <row r="412" spans="3:6" ht="14.1" customHeight="1" x14ac:dyDescent="0.2">
      <c r="C412" s="46"/>
      <c r="D412" s="47"/>
      <c r="E412" s="48"/>
      <c r="F412" s="49"/>
    </row>
    <row r="413" spans="3:6" ht="14.1" customHeight="1" x14ac:dyDescent="0.2">
      <c r="C413" s="46"/>
      <c r="D413" s="47"/>
      <c r="E413" s="48"/>
      <c r="F413" s="49"/>
    </row>
    <row r="414" spans="3:6" ht="14.1" customHeight="1" x14ac:dyDescent="0.2">
      <c r="C414" s="46"/>
      <c r="D414" s="47"/>
      <c r="E414" s="48"/>
      <c r="F414" s="49"/>
    </row>
    <row r="415" spans="3:6" ht="14.1" customHeight="1" x14ac:dyDescent="0.2">
      <c r="C415" s="46"/>
      <c r="D415" s="47"/>
      <c r="E415" s="48"/>
      <c r="F415" s="49"/>
    </row>
    <row r="416" spans="3:6" ht="14.1" customHeight="1" x14ac:dyDescent="0.2">
      <c r="C416" s="46"/>
      <c r="D416" s="47"/>
      <c r="E416" s="48"/>
      <c r="F416" s="49"/>
    </row>
    <row r="417" spans="3:6" ht="14.1" customHeight="1" x14ac:dyDescent="0.2">
      <c r="C417" s="46"/>
      <c r="D417" s="47"/>
      <c r="E417" s="48"/>
      <c r="F417" s="49"/>
    </row>
    <row r="418" spans="3:6" ht="14.1" customHeight="1" x14ac:dyDescent="0.2">
      <c r="C418" s="46"/>
      <c r="D418" s="47"/>
      <c r="E418" s="48"/>
      <c r="F418" s="49"/>
    </row>
    <row r="419" spans="3:6" ht="14.1" customHeight="1" x14ac:dyDescent="0.2">
      <c r="C419" s="46"/>
      <c r="D419" s="47"/>
      <c r="E419" s="48"/>
      <c r="F419" s="49"/>
    </row>
    <row r="420" spans="3:6" ht="14.1" customHeight="1" x14ac:dyDescent="0.2">
      <c r="C420" s="46"/>
      <c r="D420" s="47"/>
      <c r="E420" s="48"/>
      <c r="F420" s="49"/>
    </row>
    <row r="421" spans="3:6" ht="14.1" customHeight="1" x14ac:dyDescent="0.2">
      <c r="C421" s="46"/>
      <c r="D421" s="47"/>
      <c r="E421" s="48"/>
      <c r="F421" s="49"/>
    </row>
    <row r="422" spans="3:6" ht="14.1" customHeight="1" x14ac:dyDescent="0.2">
      <c r="C422" s="46"/>
      <c r="D422" s="47"/>
      <c r="E422" s="48"/>
      <c r="F422" s="49"/>
    </row>
    <row r="423" spans="3:6" ht="14.1" customHeight="1" x14ac:dyDescent="0.2">
      <c r="C423" s="46"/>
      <c r="D423" s="47"/>
      <c r="E423" s="48"/>
      <c r="F423" s="49"/>
    </row>
    <row r="424" spans="3:6" ht="14.1" customHeight="1" x14ac:dyDescent="0.2">
      <c r="C424" s="46"/>
      <c r="D424" s="47"/>
      <c r="E424" s="48"/>
      <c r="F424" s="49"/>
    </row>
    <row r="425" spans="3:6" ht="14.1" customHeight="1" x14ac:dyDescent="0.2">
      <c r="C425" s="46"/>
      <c r="D425" s="47"/>
      <c r="E425" s="48"/>
      <c r="F425" s="49"/>
    </row>
    <row r="426" spans="3:6" ht="14.1" customHeight="1" x14ac:dyDescent="0.2">
      <c r="C426" s="46"/>
      <c r="D426" s="47"/>
      <c r="E426" s="48"/>
      <c r="F426" s="49"/>
    </row>
    <row r="427" spans="3:6" ht="14.1" customHeight="1" x14ac:dyDescent="0.2">
      <c r="C427" s="46"/>
      <c r="D427" s="47"/>
      <c r="E427" s="48"/>
      <c r="F427" s="49"/>
    </row>
    <row r="428" spans="3:6" ht="14.1" customHeight="1" x14ac:dyDescent="0.2">
      <c r="C428" s="46"/>
      <c r="D428" s="47"/>
      <c r="E428" s="48"/>
      <c r="F428" s="49"/>
    </row>
    <row r="429" spans="3:6" ht="14.1" customHeight="1" x14ac:dyDescent="0.2">
      <c r="C429" s="46"/>
      <c r="D429" s="47"/>
      <c r="E429" s="48"/>
      <c r="F429" s="49"/>
    </row>
    <row r="430" spans="3:6" ht="14.1" customHeight="1" x14ac:dyDescent="0.2">
      <c r="C430" s="46"/>
      <c r="D430" s="47"/>
      <c r="E430" s="48"/>
      <c r="F430" s="49"/>
    </row>
    <row r="431" spans="3:6" ht="14.1" customHeight="1" x14ac:dyDescent="0.2">
      <c r="C431" s="46"/>
      <c r="D431" s="47"/>
      <c r="E431" s="48"/>
      <c r="F431" s="49"/>
    </row>
    <row r="432" spans="3:6" ht="14.1" customHeight="1" x14ac:dyDescent="0.2">
      <c r="C432" s="46"/>
      <c r="D432" s="47"/>
      <c r="E432" s="48"/>
      <c r="F432" s="49"/>
    </row>
    <row r="433" spans="3:6" ht="14.1" customHeight="1" x14ac:dyDescent="0.2">
      <c r="C433" s="46"/>
      <c r="D433" s="47"/>
      <c r="E433" s="48"/>
      <c r="F433" s="49"/>
    </row>
    <row r="434" spans="3:6" ht="14.1" customHeight="1" x14ac:dyDescent="0.2">
      <c r="C434" s="46"/>
      <c r="D434" s="47"/>
      <c r="E434" s="48"/>
      <c r="F434" s="49"/>
    </row>
    <row r="435" spans="3:6" ht="14.1" customHeight="1" x14ac:dyDescent="0.2">
      <c r="C435" s="46"/>
      <c r="D435" s="47"/>
      <c r="E435" s="48"/>
      <c r="F435" s="49"/>
    </row>
    <row r="436" spans="3:6" ht="14.1" customHeight="1" x14ac:dyDescent="0.2">
      <c r="C436" s="46"/>
      <c r="D436" s="47"/>
      <c r="E436" s="48"/>
      <c r="F436" s="49"/>
    </row>
    <row r="437" spans="3:6" ht="14.1" customHeight="1" x14ac:dyDescent="0.2">
      <c r="C437" s="46"/>
      <c r="D437" s="47"/>
      <c r="E437" s="48"/>
      <c r="F437" s="49"/>
    </row>
    <row r="438" spans="3:6" ht="14.1" customHeight="1" x14ac:dyDescent="0.2">
      <c r="C438" s="46"/>
      <c r="D438" s="47"/>
      <c r="E438" s="48"/>
      <c r="F438" s="49"/>
    </row>
    <row r="439" spans="3:6" ht="14.1" customHeight="1" x14ac:dyDescent="0.2">
      <c r="C439" s="46"/>
      <c r="D439" s="47"/>
      <c r="E439" s="48"/>
      <c r="F439" s="49"/>
    </row>
    <row r="440" spans="3:6" ht="14.1" customHeight="1" x14ac:dyDescent="0.2">
      <c r="C440" s="46"/>
      <c r="D440" s="47"/>
      <c r="E440" s="48"/>
      <c r="F440" s="49"/>
    </row>
    <row r="441" spans="3:6" ht="14.1" customHeight="1" x14ac:dyDescent="0.2">
      <c r="C441" s="46"/>
      <c r="D441" s="47"/>
      <c r="E441" s="48"/>
      <c r="F441" s="49"/>
    </row>
    <row r="442" spans="3:6" ht="14.1" customHeight="1" x14ac:dyDescent="0.2">
      <c r="C442" s="46"/>
      <c r="D442" s="47"/>
      <c r="E442" s="48"/>
      <c r="F442" s="49"/>
    </row>
    <row r="443" spans="3:6" ht="14.1" customHeight="1" x14ac:dyDescent="0.2">
      <c r="C443" s="46"/>
      <c r="D443" s="47"/>
      <c r="E443" s="48"/>
      <c r="F443" s="49"/>
    </row>
    <row r="444" spans="3:6" ht="14.1" customHeight="1" x14ac:dyDescent="0.2">
      <c r="C444" s="46"/>
      <c r="D444" s="47"/>
      <c r="E444" s="48"/>
      <c r="F444" s="49"/>
    </row>
    <row r="445" spans="3:6" ht="14.1" customHeight="1" x14ac:dyDescent="0.2">
      <c r="C445" s="46"/>
      <c r="D445" s="47"/>
      <c r="E445" s="48"/>
      <c r="F445" s="49"/>
    </row>
    <row r="446" spans="3:6" ht="14.1" customHeight="1" x14ac:dyDescent="0.2">
      <c r="C446" s="46"/>
      <c r="D446" s="47"/>
      <c r="E446" s="48"/>
      <c r="F446" s="49"/>
    </row>
    <row r="447" spans="3:6" ht="14.1" customHeight="1" x14ac:dyDescent="0.2">
      <c r="C447" s="46"/>
      <c r="D447" s="47"/>
      <c r="E447" s="48"/>
      <c r="F447" s="49"/>
    </row>
    <row r="448" spans="3:6" ht="14.1" customHeight="1" x14ac:dyDescent="0.2">
      <c r="C448" s="46"/>
      <c r="D448" s="47"/>
      <c r="E448" s="48"/>
      <c r="F448" s="49"/>
    </row>
    <row r="449" spans="3:6" ht="14.1" customHeight="1" x14ac:dyDescent="0.2">
      <c r="C449" s="46"/>
      <c r="D449" s="47"/>
      <c r="E449" s="48"/>
      <c r="F449" s="49"/>
    </row>
    <row r="450" spans="3:6" ht="14.1" customHeight="1" x14ac:dyDescent="0.2">
      <c r="C450" s="46"/>
      <c r="D450" s="47"/>
      <c r="E450" s="48"/>
      <c r="F450" s="49"/>
    </row>
    <row r="451" spans="3:6" ht="14.1" customHeight="1" x14ac:dyDescent="0.2">
      <c r="C451" s="46"/>
      <c r="D451" s="47"/>
      <c r="E451" s="48"/>
      <c r="F451" s="49"/>
    </row>
    <row r="452" spans="3:6" ht="14.1" customHeight="1" x14ac:dyDescent="0.2">
      <c r="C452" s="46"/>
      <c r="D452" s="47"/>
      <c r="E452" s="48"/>
      <c r="F452" s="49"/>
    </row>
    <row r="453" spans="3:6" ht="14.1" customHeight="1" x14ac:dyDescent="0.2">
      <c r="C453" s="46"/>
      <c r="D453" s="47"/>
      <c r="E453" s="48"/>
      <c r="F453" s="49"/>
    </row>
    <row r="454" spans="3:6" ht="14.1" customHeight="1" x14ac:dyDescent="0.2">
      <c r="C454" s="46"/>
      <c r="D454" s="47"/>
      <c r="E454" s="48"/>
      <c r="F454" s="49"/>
    </row>
    <row r="455" spans="3:6" ht="14.1" customHeight="1" x14ac:dyDescent="0.2">
      <c r="C455" s="46"/>
      <c r="D455" s="47"/>
      <c r="E455" s="48"/>
      <c r="F455" s="49"/>
    </row>
    <row r="456" spans="3:6" ht="14.1" customHeight="1" x14ac:dyDescent="0.2">
      <c r="C456" s="46"/>
      <c r="D456" s="47"/>
      <c r="E456" s="48"/>
      <c r="F456" s="49"/>
    </row>
    <row r="457" spans="3:6" ht="14.1" customHeight="1" x14ac:dyDescent="0.2">
      <c r="C457" s="46"/>
      <c r="D457" s="47"/>
      <c r="E457" s="48"/>
      <c r="F457" s="49"/>
    </row>
    <row r="458" spans="3:6" ht="14.1" customHeight="1" x14ac:dyDescent="0.2">
      <c r="C458" s="46"/>
      <c r="D458" s="47"/>
      <c r="E458" s="48"/>
      <c r="F458" s="49"/>
    </row>
    <row r="459" spans="3:6" ht="14.1" customHeight="1" x14ac:dyDescent="0.2">
      <c r="C459" s="46"/>
      <c r="D459" s="47"/>
      <c r="E459" s="48"/>
      <c r="F459" s="49"/>
    </row>
    <row r="460" spans="3:6" ht="14.1" customHeight="1" x14ac:dyDescent="0.2">
      <c r="C460" s="46"/>
      <c r="D460" s="47"/>
      <c r="E460" s="48"/>
      <c r="F460" s="49"/>
    </row>
    <row r="461" spans="3:6" ht="14.1" customHeight="1" x14ac:dyDescent="0.2">
      <c r="C461" s="46"/>
      <c r="D461" s="47"/>
      <c r="E461" s="48"/>
      <c r="F461" s="49"/>
    </row>
    <row r="462" spans="3:6" ht="14.1" customHeight="1" x14ac:dyDescent="0.2">
      <c r="C462" s="46"/>
      <c r="D462" s="47"/>
      <c r="E462" s="48"/>
      <c r="F462" s="49"/>
    </row>
    <row r="463" spans="3:6" ht="14.1" customHeight="1" x14ac:dyDescent="0.2">
      <c r="C463" s="46"/>
      <c r="D463" s="47"/>
      <c r="E463" s="48"/>
      <c r="F463" s="49"/>
    </row>
    <row r="464" spans="3:6" ht="14.1" customHeight="1" x14ac:dyDescent="0.2">
      <c r="C464" s="46"/>
      <c r="D464" s="47"/>
      <c r="E464" s="48"/>
      <c r="F464" s="49"/>
    </row>
    <row r="465" spans="3:6" ht="14.1" customHeight="1" x14ac:dyDescent="0.2">
      <c r="C465" s="46"/>
      <c r="D465" s="47"/>
      <c r="E465" s="48"/>
      <c r="F465" s="49"/>
    </row>
    <row r="466" spans="3:6" ht="14.1" customHeight="1" x14ac:dyDescent="0.2">
      <c r="C466" s="46"/>
      <c r="D466" s="47"/>
      <c r="E466" s="48"/>
      <c r="F466" s="49"/>
    </row>
    <row r="467" spans="3:6" ht="14.1" customHeight="1" x14ac:dyDescent="0.2">
      <c r="C467" s="46"/>
      <c r="D467" s="47"/>
      <c r="E467" s="48"/>
      <c r="F467" s="49"/>
    </row>
    <row r="468" spans="3:6" ht="14.1" customHeight="1" x14ac:dyDescent="0.2">
      <c r="C468" s="46"/>
      <c r="D468" s="47"/>
      <c r="E468" s="48"/>
      <c r="F468" s="49"/>
    </row>
    <row r="469" spans="3:6" ht="14.1" customHeight="1" x14ac:dyDescent="0.2">
      <c r="C469" s="46"/>
      <c r="D469" s="47"/>
      <c r="E469" s="48"/>
      <c r="F469" s="49"/>
    </row>
    <row r="470" spans="3:6" ht="14.1" customHeight="1" x14ac:dyDescent="0.2">
      <c r="C470" s="46"/>
      <c r="D470" s="47"/>
      <c r="E470" s="48"/>
      <c r="F470" s="49"/>
    </row>
    <row r="471" spans="3:6" ht="14.1" customHeight="1" x14ac:dyDescent="0.2">
      <c r="C471" s="46"/>
      <c r="D471" s="47"/>
      <c r="E471" s="48"/>
      <c r="F471" s="49"/>
    </row>
    <row r="472" spans="3:6" ht="14.1" customHeight="1" x14ac:dyDescent="0.2">
      <c r="C472" s="46"/>
      <c r="D472" s="47"/>
      <c r="E472" s="48"/>
      <c r="F472" s="49"/>
    </row>
    <row r="473" spans="3:6" ht="14.1" customHeight="1" x14ac:dyDescent="0.2">
      <c r="C473" s="46"/>
      <c r="D473" s="47"/>
      <c r="E473" s="48"/>
      <c r="F473" s="49"/>
    </row>
    <row r="474" spans="3:6" ht="14.1" customHeight="1" x14ac:dyDescent="0.2">
      <c r="C474" s="46"/>
      <c r="D474" s="47"/>
      <c r="E474" s="48"/>
      <c r="F474" s="49"/>
    </row>
    <row r="475" spans="3:6" ht="14.1" customHeight="1" x14ac:dyDescent="0.2">
      <c r="C475" s="46"/>
      <c r="D475" s="47"/>
      <c r="E475" s="48"/>
      <c r="F475" s="49"/>
    </row>
    <row r="476" spans="3:6" ht="14.1" customHeight="1" x14ac:dyDescent="0.2">
      <c r="C476" s="46"/>
      <c r="D476" s="47"/>
      <c r="E476" s="48"/>
      <c r="F476" s="49"/>
    </row>
    <row r="477" spans="3:6" ht="14.1" customHeight="1" x14ac:dyDescent="0.2">
      <c r="C477" s="46"/>
      <c r="D477" s="47"/>
      <c r="E477" s="48"/>
      <c r="F477" s="49"/>
    </row>
    <row r="478" spans="3:6" ht="14.1" customHeight="1" x14ac:dyDescent="0.2">
      <c r="C478" s="46"/>
      <c r="D478" s="47"/>
      <c r="E478" s="48"/>
      <c r="F478" s="49"/>
    </row>
    <row r="479" spans="3:6" ht="14.1" customHeight="1" x14ac:dyDescent="0.2">
      <c r="C479" s="46"/>
      <c r="D479" s="47"/>
      <c r="E479" s="48"/>
      <c r="F479" s="49"/>
    </row>
    <row r="480" spans="3:6" ht="14.1" customHeight="1" x14ac:dyDescent="0.2">
      <c r="C480" s="46"/>
      <c r="D480" s="47"/>
      <c r="E480" s="48"/>
      <c r="F480" s="49"/>
    </row>
    <row r="481" spans="3:6" ht="14.1" customHeight="1" x14ac:dyDescent="0.2">
      <c r="C481" s="46"/>
      <c r="D481" s="47"/>
      <c r="E481" s="48"/>
      <c r="F481" s="49"/>
    </row>
    <row r="482" spans="3:6" ht="14.1" customHeight="1" x14ac:dyDescent="0.2">
      <c r="C482" s="46"/>
      <c r="D482" s="47"/>
      <c r="E482" s="48"/>
      <c r="F482" s="49"/>
    </row>
    <row r="483" spans="3:6" ht="14.1" customHeight="1" x14ac:dyDescent="0.2">
      <c r="C483" s="46"/>
      <c r="D483" s="47"/>
      <c r="E483" s="48"/>
      <c r="F483" s="49"/>
    </row>
    <row r="484" spans="3:6" ht="14.1" customHeight="1" x14ac:dyDescent="0.2">
      <c r="C484" s="46"/>
      <c r="D484" s="47"/>
      <c r="E484" s="48"/>
      <c r="F484" s="49"/>
    </row>
    <row r="485" spans="3:6" ht="14.1" customHeight="1" x14ac:dyDescent="0.2">
      <c r="C485" s="46"/>
      <c r="D485" s="47"/>
      <c r="E485" s="48"/>
      <c r="F485" s="49"/>
    </row>
    <row r="486" spans="3:6" ht="14.1" customHeight="1" x14ac:dyDescent="0.2">
      <c r="C486" s="46"/>
      <c r="D486" s="47"/>
      <c r="E486" s="48"/>
      <c r="F486" s="49"/>
    </row>
    <row r="487" spans="3:6" ht="14.1" customHeight="1" x14ac:dyDescent="0.2">
      <c r="C487" s="46"/>
      <c r="D487" s="47"/>
      <c r="E487" s="48"/>
      <c r="F487" s="49"/>
    </row>
    <row r="488" spans="3:6" ht="14.1" customHeight="1" x14ac:dyDescent="0.2">
      <c r="C488" s="46"/>
      <c r="D488" s="47"/>
      <c r="E488" s="48"/>
      <c r="F488" s="49"/>
    </row>
    <row r="489" spans="3:6" ht="14.1" customHeight="1" x14ac:dyDescent="0.2">
      <c r="C489" s="46"/>
      <c r="D489" s="47"/>
      <c r="E489" s="48"/>
      <c r="F489" s="49"/>
    </row>
    <row r="490" spans="3:6" ht="14.1" customHeight="1" x14ac:dyDescent="0.2">
      <c r="C490" s="46"/>
      <c r="D490" s="47"/>
      <c r="E490" s="48"/>
      <c r="F490" s="49"/>
    </row>
    <row r="491" spans="3:6" ht="14.1" customHeight="1" x14ac:dyDescent="0.2">
      <c r="C491" s="46"/>
      <c r="D491" s="47"/>
      <c r="E491" s="48"/>
      <c r="F491" s="49"/>
    </row>
    <row r="492" spans="3:6" ht="14.1" customHeight="1" x14ac:dyDescent="0.2">
      <c r="C492" s="46"/>
      <c r="D492" s="47"/>
      <c r="E492" s="48"/>
      <c r="F492" s="49"/>
    </row>
    <row r="493" spans="3:6" ht="14.1" customHeight="1" x14ac:dyDescent="0.2">
      <c r="C493" s="46"/>
      <c r="D493" s="47"/>
      <c r="E493" s="48"/>
      <c r="F493" s="49"/>
    </row>
    <row r="494" spans="3:6" ht="14.1" customHeight="1" x14ac:dyDescent="0.2">
      <c r="C494" s="46"/>
      <c r="D494" s="47"/>
      <c r="E494" s="48"/>
      <c r="F494" s="49"/>
    </row>
    <row r="495" spans="3:6" ht="14.1" customHeight="1" x14ac:dyDescent="0.2">
      <c r="C495" s="46"/>
      <c r="D495" s="47"/>
      <c r="E495" s="48"/>
      <c r="F495" s="49"/>
    </row>
    <row r="496" spans="3:6" ht="14.1" customHeight="1" x14ac:dyDescent="0.2">
      <c r="C496" s="46"/>
      <c r="D496" s="47"/>
      <c r="E496" s="48"/>
      <c r="F496" s="49"/>
    </row>
    <row r="497" spans="3:6" ht="14.1" customHeight="1" x14ac:dyDescent="0.2">
      <c r="C497" s="46"/>
      <c r="D497" s="47"/>
      <c r="E497" s="48"/>
      <c r="F497" s="49"/>
    </row>
    <row r="498" spans="3:6" ht="14.1" customHeight="1" x14ac:dyDescent="0.2">
      <c r="C498" s="46"/>
      <c r="D498" s="47"/>
      <c r="E498" s="48"/>
      <c r="F498" s="49"/>
    </row>
    <row r="499" spans="3:6" ht="14.1" customHeight="1" x14ac:dyDescent="0.2">
      <c r="C499" s="46"/>
      <c r="D499" s="47"/>
      <c r="E499" s="48"/>
      <c r="F499" s="49"/>
    </row>
    <row r="500" spans="3:6" ht="14.1" customHeight="1" x14ac:dyDescent="0.2">
      <c r="C500" s="46"/>
      <c r="D500" s="47"/>
      <c r="E500" s="48"/>
      <c r="F500" s="49"/>
    </row>
    <row r="501" spans="3:6" ht="14.1" customHeight="1" x14ac:dyDescent="0.2">
      <c r="C501" s="46"/>
      <c r="D501" s="47"/>
      <c r="E501" s="48"/>
      <c r="F501" s="49"/>
    </row>
    <row r="502" spans="3:6" ht="14.1" customHeight="1" x14ac:dyDescent="0.2">
      <c r="C502" s="46"/>
      <c r="D502" s="47"/>
      <c r="E502" s="48"/>
      <c r="F502" s="49"/>
    </row>
    <row r="503" spans="3:6" ht="14.1" customHeight="1" x14ac:dyDescent="0.2">
      <c r="C503" s="46"/>
      <c r="D503" s="47"/>
      <c r="E503" s="48"/>
      <c r="F503" s="49"/>
    </row>
    <row r="504" spans="3:6" ht="14.1" customHeight="1" x14ac:dyDescent="0.2">
      <c r="C504" s="46"/>
      <c r="D504" s="47"/>
      <c r="E504" s="48"/>
      <c r="F504" s="49"/>
    </row>
    <row r="505" spans="3:6" ht="14.1" customHeight="1" x14ac:dyDescent="0.2">
      <c r="C505" s="46"/>
      <c r="D505" s="47"/>
      <c r="E505" s="48"/>
      <c r="F505" s="49"/>
    </row>
    <row r="506" spans="3:6" ht="14.1" customHeight="1" x14ac:dyDescent="0.2">
      <c r="C506" s="46"/>
      <c r="D506" s="47"/>
      <c r="E506" s="48"/>
      <c r="F506" s="49"/>
    </row>
    <row r="507" spans="3:6" ht="14.1" customHeight="1" x14ac:dyDescent="0.2">
      <c r="C507" s="46"/>
      <c r="D507" s="47"/>
      <c r="E507" s="48"/>
      <c r="F507" s="49"/>
    </row>
    <row r="508" spans="3:6" ht="14.1" customHeight="1" x14ac:dyDescent="0.2">
      <c r="C508" s="46"/>
      <c r="D508" s="47"/>
      <c r="E508" s="48"/>
      <c r="F508" s="49"/>
    </row>
    <row r="509" spans="3:6" ht="14.1" customHeight="1" x14ac:dyDescent="0.2">
      <c r="C509" s="46"/>
      <c r="D509" s="47"/>
      <c r="E509" s="48"/>
      <c r="F509" s="49"/>
    </row>
    <row r="510" spans="3:6" ht="14.1" customHeight="1" x14ac:dyDescent="0.2">
      <c r="C510" s="46"/>
      <c r="D510" s="47"/>
      <c r="E510" s="48"/>
      <c r="F510" s="49"/>
    </row>
    <row r="511" spans="3:6" ht="14.1" customHeight="1" x14ac:dyDescent="0.2">
      <c r="C511" s="46"/>
      <c r="D511" s="47"/>
      <c r="E511" s="48"/>
      <c r="F511" s="49"/>
    </row>
    <row r="512" spans="3:6" ht="14.1" customHeight="1" x14ac:dyDescent="0.2">
      <c r="C512" s="46"/>
      <c r="D512" s="47"/>
      <c r="E512" s="48"/>
      <c r="F512" s="49"/>
    </row>
    <row r="513" spans="3:6" ht="14.1" customHeight="1" x14ac:dyDescent="0.2">
      <c r="C513" s="46"/>
      <c r="D513" s="47"/>
      <c r="E513" s="48"/>
      <c r="F513" s="49"/>
    </row>
    <row r="514" spans="3:6" ht="14.1" customHeight="1" x14ac:dyDescent="0.2">
      <c r="C514" s="46"/>
      <c r="D514" s="47"/>
      <c r="E514" s="48"/>
      <c r="F514" s="49"/>
    </row>
    <row r="515" spans="3:6" ht="14.1" customHeight="1" x14ac:dyDescent="0.2">
      <c r="C515" s="46"/>
      <c r="D515" s="47"/>
      <c r="E515" s="48"/>
      <c r="F515" s="49"/>
    </row>
    <row r="516" spans="3:6" ht="14.1" customHeight="1" x14ac:dyDescent="0.2">
      <c r="C516" s="46"/>
      <c r="D516" s="47"/>
      <c r="E516" s="48"/>
      <c r="F516" s="49"/>
    </row>
    <row r="517" spans="3:6" ht="14.1" customHeight="1" x14ac:dyDescent="0.2">
      <c r="C517" s="46"/>
      <c r="D517" s="47"/>
      <c r="E517" s="48"/>
      <c r="F517" s="49"/>
    </row>
    <row r="518" spans="3:6" ht="14.1" customHeight="1" x14ac:dyDescent="0.2">
      <c r="C518" s="46"/>
      <c r="D518" s="47"/>
      <c r="E518" s="48"/>
      <c r="F518" s="49"/>
    </row>
    <row r="519" spans="3:6" ht="14.1" customHeight="1" x14ac:dyDescent="0.2">
      <c r="C519" s="46"/>
      <c r="D519" s="47"/>
      <c r="E519" s="48"/>
      <c r="F519" s="49"/>
    </row>
    <row r="520" spans="3:6" ht="14.1" customHeight="1" x14ac:dyDescent="0.2">
      <c r="C520" s="46"/>
      <c r="D520" s="47"/>
      <c r="E520" s="48"/>
      <c r="F520" s="49"/>
    </row>
    <row r="521" spans="3:6" ht="14.1" customHeight="1" x14ac:dyDescent="0.2">
      <c r="C521" s="46"/>
      <c r="D521" s="47"/>
      <c r="E521" s="48"/>
      <c r="F521" s="49"/>
    </row>
    <row r="522" spans="3:6" ht="14.1" customHeight="1" x14ac:dyDescent="0.2">
      <c r="C522" s="46"/>
      <c r="D522" s="47"/>
      <c r="E522" s="48"/>
      <c r="F522" s="49"/>
    </row>
    <row r="523" spans="3:6" ht="14.1" customHeight="1" x14ac:dyDescent="0.2">
      <c r="C523" s="46"/>
      <c r="D523" s="47"/>
      <c r="E523" s="48"/>
      <c r="F523" s="49"/>
    </row>
    <row r="524" spans="3:6" ht="14.1" customHeight="1" x14ac:dyDescent="0.2">
      <c r="C524" s="46"/>
      <c r="D524" s="47"/>
      <c r="E524" s="48"/>
      <c r="F524" s="49"/>
    </row>
    <row r="525" spans="3:6" ht="14.1" customHeight="1" x14ac:dyDescent="0.2">
      <c r="C525" s="46"/>
      <c r="D525" s="47"/>
      <c r="E525" s="48"/>
      <c r="F525" s="49"/>
    </row>
    <row r="526" spans="3:6" ht="14.1" customHeight="1" x14ac:dyDescent="0.2">
      <c r="C526" s="46"/>
      <c r="D526" s="47"/>
      <c r="E526" s="48"/>
      <c r="F526" s="49"/>
    </row>
    <row r="527" spans="3:6" ht="14.1" customHeight="1" x14ac:dyDescent="0.2">
      <c r="C527" s="46"/>
      <c r="D527" s="47"/>
      <c r="E527" s="48"/>
      <c r="F527" s="49"/>
    </row>
    <row r="528" spans="3:6" ht="14.1" customHeight="1" x14ac:dyDescent="0.2">
      <c r="C528" s="46"/>
      <c r="D528" s="47"/>
      <c r="E528" s="48"/>
      <c r="F528" s="49"/>
    </row>
    <row r="529" spans="3:6" ht="14.1" customHeight="1" x14ac:dyDescent="0.2">
      <c r="C529" s="46"/>
      <c r="D529" s="47"/>
      <c r="E529" s="48"/>
      <c r="F529" s="49"/>
    </row>
    <row r="530" spans="3:6" ht="14.1" customHeight="1" x14ac:dyDescent="0.2">
      <c r="C530" s="46"/>
      <c r="D530" s="47"/>
      <c r="E530" s="48"/>
      <c r="F530" s="49"/>
    </row>
    <row r="531" spans="3:6" ht="14.1" customHeight="1" x14ac:dyDescent="0.2">
      <c r="C531" s="46"/>
      <c r="D531" s="47"/>
      <c r="E531" s="48"/>
      <c r="F531" s="49"/>
    </row>
    <row r="532" spans="3:6" ht="14.1" customHeight="1" x14ac:dyDescent="0.2">
      <c r="C532" s="46"/>
      <c r="D532" s="47"/>
      <c r="E532" s="48"/>
      <c r="F532" s="49"/>
    </row>
    <row r="533" spans="3:6" ht="14.1" customHeight="1" x14ac:dyDescent="0.2">
      <c r="C533" s="46"/>
      <c r="D533" s="47"/>
      <c r="E533" s="48"/>
      <c r="F533" s="49"/>
    </row>
    <row r="534" spans="3:6" ht="14.1" customHeight="1" x14ac:dyDescent="0.2">
      <c r="C534" s="46"/>
      <c r="D534" s="47"/>
      <c r="E534" s="48"/>
      <c r="F534" s="49"/>
    </row>
    <row r="535" spans="3:6" ht="14.1" customHeight="1" x14ac:dyDescent="0.2">
      <c r="C535" s="46"/>
      <c r="D535" s="47"/>
      <c r="E535" s="48"/>
      <c r="F535" s="49"/>
    </row>
    <row r="536" spans="3:6" ht="14.1" customHeight="1" x14ac:dyDescent="0.2">
      <c r="C536" s="46"/>
      <c r="D536" s="47"/>
      <c r="E536" s="48"/>
      <c r="F536" s="49"/>
    </row>
    <row r="537" spans="3:6" ht="14.1" customHeight="1" x14ac:dyDescent="0.2">
      <c r="C537" s="46"/>
      <c r="D537" s="47"/>
      <c r="E537" s="48"/>
      <c r="F537" s="49"/>
    </row>
    <row r="538" spans="3:6" ht="14.1" customHeight="1" x14ac:dyDescent="0.2">
      <c r="C538" s="46"/>
      <c r="D538" s="47"/>
      <c r="E538" s="48"/>
      <c r="F538" s="49"/>
    </row>
    <row r="539" spans="3:6" ht="14.1" customHeight="1" x14ac:dyDescent="0.2">
      <c r="C539" s="46"/>
      <c r="D539" s="47"/>
      <c r="E539" s="48"/>
      <c r="F539" s="49"/>
    </row>
    <row r="540" spans="3:6" ht="14.1" customHeight="1" x14ac:dyDescent="0.2">
      <c r="C540" s="46"/>
      <c r="D540" s="47"/>
      <c r="E540" s="48"/>
      <c r="F540" s="49"/>
    </row>
    <row r="541" spans="3:6" ht="14.1" customHeight="1" x14ac:dyDescent="0.2">
      <c r="C541" s="46"/>
      <c r="D541" s="47"/>
      <c r="E541" s="48"/>
      <c r="F541" s="49"/>
    </row>
    <row r="542" spans="3:6" ht="14.1" customHeight="1" x14ac:dyDescent="0.2">
      <c r="C542" s="46"/>
      <c r="D542" s="47"/>
      <c r="E542" s="48"/>
      <c r="F542" s="49"/>
    </row>
    <row r="543" spans="3:6" ht="14.1" customHeight="1" x14ac:dyDescent="0.2">
      <c r="C543" s="46"/>
      <c r="D543" s="47"/>
      <c r="E543" s="48"/>
      <c r="F543" s="49"/>
    </row>
    <row r="544" spans="3:6" ht="14.1" customHeight="1" x14ac:dyDescent="0.2">
      <c r="C544" s="46"/>
      <c r="D544" s="47"/>
      <c r="E544" s="48"/>
      <c r="F544" s="49"/>
    </row>
    <row r="545" spans="3:6" ht="14.1" customHeight="1" x14ac:dyDescent="0.2">
      <c r="C545" s="46"/>
      <c r="D545" s="47"/>
      <c r="E545" s="48"/>
      <c r="F545" s="49"/>
    </row>
    <row r="546" spans="3:6" ht="14.1" customHeight="1" x14ac:dyDescent="0.2">
      <c r="C546" s="46"/>
      <c r="D546" s="47"/>
      <c r="E546" s="48"/>
      <c r="F546" s="49"/>
    </row>
    <row r="547" spans="3:6" ht="14.1" customHeight="1" x14ac:dyDescent="0.2">
      <c r="C547" s="46"/>
      <c r="D547" s="47"/>
      <c r="E547" s="48"/>
      <c r="F547" s="49"/>
    </row>
    <row r="548" spans="3:6" ht="14.1" customHeight="1" x14ac:dyDescent="0.2">
      <c r="C548" s="46"/>
      <c r="D548" s="47"/>
      <c r="E548" s="48"/>
      <c r="F548" s="49"/>
    </row>
    <row r="549" spans="3:6" ht="14.1" customHeight="1" x14ac:dyDescent="0.2">
      <c r="C549" s="46"/>
      <c r="D549" s="47"/>
      <c r="E549" s="48"/>
      <c r="F549" s="49"/>
    </row>
    <row r="550" spans="3:6" ht="14.1" customHeight="1" x14ac:dyDescent="0.2">
      <c r="C550" s="46"/>
      <c r="D550" s="47"/>
      <c r="E550" s="48"/>
      <c r="F550" s="49"/>
    </row>
    <row r="551" spans="3:6" ht="14.1" customHeight="1" x14ac:dyDescent="0.2">
      <c r="C551" s="46"/>
      <c r="D551" s="47"/>
      <c r="E551" s="48"/>
      <c r="F551" s="49"/>
    </row>
    <row r="552" spans="3:6" ht="14.1" customHeight="1" x14ac:dyDescent="0.2">
      <c r="C552" s="46"/>
      <c r="D552" s="47"/>
      <c r="E552" s="48"/>
      <c r="F552" s="49"/>
    </row>
    <row r="553" spans="3:6" ht="14.1" customHeight="1" x14ac:dyDescent="0.2">
      <c r="C553" s="46"/>
      <c r="D553" s="47"/>
      <c r="E553" s="48"/>
      <c r="F553" s="49"/>
    </row>
    <row r="554" spans="3:6" ht="14.1" customHeight="1" x14ac:dyDescent="0.2">
      <c r="C554" s="46"/>
      <c r="D554" s="47"/>
      <c r="E554" s="48"/>
      <c r="F554" s="49"/>
    </row>
    <row r="555" spans="3:6" ht="14.1" customHeight="1" x14ac:dyDescent="0.2">
      <c r="C555" s="46"/>
      <c r="D555" s="47"/>
      <c r="E555" s="48"/>
      <c r="F555" s="49"/>
    </row>
    <row r="556" spans="3:6" ht="14.1" customHeight="1" x14ac:dyDescent="0.2">
      <c r="C556" s="46"/>
      <c r="D556" s="47"/>
      <c r="E556" s="48"/>
      <c r="F556" s="49"/>
    </row>
    <row r="557" spans="3:6" ht="14.1" customHeight="1" x14ac:dyDescent="0.2">
      <c r="C557" s="46"/>
      <c r="D557" s="47"/>
      <c r="E557" s="48"/>
      <c r="F557" s="49"/>
    </row>
    <row r="558" spans="3:6" ht="14.1" customHeight="1" x14ac:dyDescent="0.2">
      <c r="C558" s="46"/>
      <c r="D558" s="47"/>
      <c r="E558" s="48"/>
      <c r="F558" s="49"/>
    </row>
    <row r="559" spans="3:6" ht="14.1" customHeight="1" x14ac:dyDescent="0.2">
      <c r="C559" s="46"/>
      <c r="D559" s="47"/>
      <c r="E559" s="48"/>
      <c r="F559" s="49"/>
    </row>
    <row r="560" spans="3:6" ht="14.1" customHeight="1" x14ac:dyDescent="0.2">
      <c r="C560" s="46"/>
      <c r="D560" s="47"/>
      <c r="E560" s="48"/>
      <c r="F560" s="49"/>
    </row>
    <row r="561" spans="3:6" ht="14.1" customHeight="1" x14ac:dyDescent="0.2">
      <c r="C561" s="46"/>
      <c r="D561" s="47"/>
      <c r="E561" s="48"/>
      <c r="F561" s="49"/>
    </row>
    <row r="562" spans="3:6" ht="14.1" customHeight="1" x14ac:dyDescent="0.2">
      <c r="C562" s="46"/>
      <c r="D562" s="47"/>
      <c r="E562" s="48"/>
      <c r="F562" s="49"/>
    </row>
    <row r="563" spans="3:6" ht="14.1" customHeight="1" x14ac:dyDescent="0.2">
      <c r="C563" s="46"/>
      <c r="D563" s="47"/>
      <c r="E563" s="48"/>
      <c r="F563" s="49"/>
    </row>
    <row r="564" spans="3:6" ht="14.1" customHeight="1" x14ac:dyDescent="0.2">
      <c r="C564" s="46"/>
      <c r="D564" s="47"/>
      <c r="E564" s="48"/>
      <c r="F564" s="49"/>
    </row>
    <row r="565" spans="3:6" ht="14.1" customHeight="1" x14ac:dyDescent="0.2">
      <c r="C565" s="46"/>
      <c r="D565" s="47"/>
      <c r="E565" s="48"/>
      <c r="F565" s="49"/>
    </row>
    <row r="566" spans="3:6" ht="14.1" customHeight="1" x14ac:dyDescent="0.2">
      <c r="C566" s="46"/>
      <c r="D566" s="47"/>
      <c r="E566" s="48"/>
      <c r="F566" s="49"/>
    </row>
    <row r="567" spans="3:6" ht="14.1" customHeight="1" x14ac:dyDescent="0.2">
      <c r="C567" s="46"/>
      <c r="D567" s="47"/>
      <c r="E567" s="48"/>
      <c r="F567" s="49"/>
    </row>
    <row r="568" spans="3:6" ht="14.1" customHeight="1" x14ac:dyDescent="0.2">
      <c r="C568" s="46"/>
      <c r="D568" s="47"/>
      <c r="E568" s="48"/>
      <c r="F568" s="49"/>
    </row>
    <row r="569" spans="3:6" ht="14.1" customHeight="1" x14ac:dyDescent="0.2">
      <c r="C569" s="46"/>
      <c r="D569" s="47"/>
      <c r="E569" s="48"/>
      <c r="F569" s="49"/>
    </row>
    <row r="570" spans="3:6" ht="14.1" customHeight="1" x14ac:dyDescent="0.2">
      <c r="C570" s="46"/>
      <c r="D570" s="47"/>
      <c r="E570" s="48"/>
      <c r="F570" s="49"/>
    </row>
    <row r="571" spans="3:6" ht="14.1" customHeight="1" x14ac:dyDescent="0.2">
      <c r="C571" s="46"/>
      <c r="D571" s="47"/>
      <c r="E571" s="48"/>
      <c r="F571" s="49"/>
    </row>
    <row r="572" spans="3:6" ht="14.1" customHeight="1" x14ac:dyDescent="0.2">
      <c r="C572" s="46"/>
      <c r="D572" s="47"/>
      <c r="E572" s="48"/>
      <c r="F572" s="49"/>
    </row>
    <row r="573" spans="3:6" ht="14.1" customHeight="1" x14ac:dyDescent="0.2">
      <c r="C573" s="46"/>
      <c r="D573" s="47"/>
      <c r="E573" s="48"/>
      <c r="F573" s="49"/>
    </row>
    <row r="574" spans="3:6" ht="14.1" customHeight="1" x14ac:dyDescent="0.2">
      <c r="C574" s="46"/>
      <c r="D574" s="47"/>
      <c r="E574" s="48"/>
      <c r="F574" s="49"/>
    </row>
    <row r="575" spans="3:6" ht="14.1" customHeight="1" x14ac:dyDescent="0.2">
      <c r="C575" s="46"/>
      <c r="D575" s="47"/>
      <c r="E575" s="48"/>
      <c r="F575" s="49"/>
    </row>
    <row r="576" spans="3:6" ht="14.1" customHeight="1" x14ac:dyDescent="0.2">
      <c r="C576" s="46"/>
      <c r="D576" s="47"/>
      <c r="E576" s="48"/>
      <c r="F576" s="49"/>
    </row>
    <row r="577" spans="3:6" ht="14.1" customHeight="1" x14ac:dyDescent="0.2">
      <c r="C577" s="46"/>
      <c r="D577" s="47"/>
      <c r="E577" s="48"/>
      <c r="F577" s="49"/>
    </row>
    <row r="578" spans="3:6" ht="14.1" customHeight="1" x14ac:dyDescent="0.2">
      <c r="C578" s="46"/>
      <c r="D578" s="47"/>
      <c r="E578" s="48"/>
      <c r="F578" s="49"/>
    </row>
    <row r="579" spans="3:6" ht="14.1" customHeight="1" x14ac:dyDescent="0.2">
      <c r="C579" s="46"/>
      <c r="D579" s="47"/>
      <c r="E579" s="48"/>
      <c r="F579" s="49"/>
    </row>
    <row r="580" spans="3:6" ht="14.1" customHeight="1" x14ac:dyDescent="0.2">
      <c r="C580" s="46"/>
      <c r="D580" s="47"/>
      <c r="E580" s="48"/>
      <c r="F580" s="49"/>
    </row>
    <row r="581" spans="3:6" ht="14.1" customHeight="1" x14ac:dyDescent="0.2">
      <c r="C581" s="46"/>
      <c r="D581" s="47"/>
      <c r="E581" s="48"/>
      <c r="F581" s="49"/>
    </row>
    <row r="582" spans="3:6" ht="14.1" customHeight="1" x14ac:dyDescent="0.2">
      <c r="C582" s="46"/>
      <c r="D582" s="47"/>
      <c r="E582" s="48"/>
      <c r="F582" s="49"/>
    </row>
    <row r="583" spans="3:6" ht="14.1" customHeight="1" x14ac:dyDescent="0.2">
      <c r="C583" s="46"/>
      <c r="D583" s="47"/>
      <c r="E583" s="48"/>
      <c r="F583" s="49"/>
    </row>
    <row r="584" spans="3:6" ht="14.1" customHeight="1" x14ac:dyDescent="0.2">
      <c r="C584" s="46"/>
      <c r="D584" s="47"/>
      <c r="E584" s="48"/>
      <c r="F584" s="49"/>
    </row>
    <row r="585" spans="3:6" ht="14.1" customHeight="1" x14ac:dyDescent="0.2">
      <c r="C585" s="46"/>
      <c r="D585" s="47"/>
      <c r="E585" s="48"/>
      <c r="F585" s="49"/>
    </row>
    <row r="586" spans="3:6" ht="14.1" customHeight="1" x14ac:dyDescent="0.2">
      <c r="C586" s="46"/>
      <c r="D586" s="47"/>
      <c r="E586" s="48"/>
      <c r="F586" s="49"/>
    </row>
    <row r="587" spans="3:6" ht="14.1" customHeight="1" x14ac:dyDescent="0.2">
      <c r="C587" s="46"/>
      <c r="D587" s="47"/>
      <c r="E587" s="48"/>
      <c r="F587" s="49"/>
    </row>
    <row r="588" spans="3:6" ht="14.1" customHeight="1" x14ac:dyDescent="0.2">
      <c r="C588" s="46"/>
      <c r="D588" s="47"/>
      <c r="E588" s="48"/>
      <c r="F588" s="49"/>
    </row>
    <row r="589" spans="3:6" ht="14.1" customHeight="1" x14ac:dyDescent="0.2">
      <c r="C589" s="46"/>
      <c r="D589" s="47"/>
      <c r="E589" s="48"/>
      <c r="F589" s="49"/>
    </row>
    <row r="590" spans="3:6" ht="14.1" customHeight="1" x14ac:dyDescent="0.2">
      <c r="C590" s="46"/>
      <c r="D590" s="47"/>
      <c r="E590" s="48"/>
      <c r="F590" s="49"/>
    </row>
    <row r="591" spans="3:6" ht="14.1" customHeight="1" x14ac:dyDescent="0.2">
      <c r="C591" s="46"/>
      <c r="D591" s="47"/>
      <c r="E591" s="48"/>
      <c r="F591" s="49"/>
    </row>
    <row r="592" spans="3:6" ht="14.1" customHeight="1" x14ac:dyDescent="0.2">
      <c r="C592" s="46"/>
      <c r="D592" s="47"/>
      <c r="E592" s="48"/>
      <c r="F592" s="49"/>
    </row>
    <row r="593" spans="3:6" ht="14.1" customHeight="1" x14ac:dyDescent="0.2">
      <c r="C593" s="46"/>
      <c r="D593" s="47"/>
      <c r="E593" s="48"/>
      <c r="F593" s="49"/>
    </row>
    <row r="594" spans="3:6" ht="14.1" customHeight="1" x14ac:dyDescent="0.2">
      <c r="C594" s="46"/>
      <c r="D594" s="47"/>
      <c r="E594" s="48"/>
      <c r="F594" s="49"/>
    </row>
    <row r="595" spans="3:6" ht="14.1" customHeight="1" x14ac:dyDescent="0.2">
      <c r="C595" s="46"/>
      <c r="D595" s="47"/>
      <c r="E595" s="48"/>
      <c r="F595" s="49"/>
    </row>
    <row r="596" spans="3:6" ht="14.1" customHeight="1" x14ac:dyDescent="0.2">
      <c r="C596" s="46"/>
      <c r="D596" s="47"/>
      <c r="E596" s="48"/>
      <c r="F596" s="49"/>
    </row>
    <row r="597" spans="3:6" ht="14.1" customHeight="1" x14ac:dyDescent="0.2">
      <c r="C597" s="46"/>
      <c r="D597" s="47"/>
      <c r="E597" s="48"/>
      <c r="F597" s="49"/>
    </row>
    <row r="598" spans="3:6" ht="14.1" customHeight="1" x14ac:dyDescent="0.2">
      <c r="C598" s="46"/>
      <c r="D598" s="47"/>
      <c r="E598" s="48"/>
      <c r="F598" s="49"/>
    </row>
    <row r="599" spans="3:6" ht="14.1" customHeight="1" x14ac:dyDescent="0.2">
      <c r="C599" s="46"/>
      <c r="D599" s="47"/>
      <c r="E599" s="48"/>
      <c r="F599" s="49"/>
    </row>
    <row r="600" spans="3:6" ht="14.1" customHeight="1" x14ac:dyDescent="0.2">
      <c r="C600" s="46"/>
      <c r="D600" s="47"/>
      <c r="E600" s="48"/>
      <c r="F600" s="49"/>
    </row>
    <row r="601" spans="3:6" ht="14.1" customHeight="1" x14ac:dyDescent="0.2">
      <c r="C601" s="46"/>
      <c r="D601" s="47"/>
      <c r="E601" s="48"/>
      <c r="F601" s="49"/>
    </row>
    <row r="602" spans="3:6" ht="14.1" customHeight="1" x14ac:dyDescent="0.2">
      <c r="C602" s="46"/>
      <c r="D602" s="47"/>
      <c r="E602" s="48"/>
      <c r="F602" s="49"/>
    </row>
    <row r="603" spans="3:6" ht="14.1" customHeight="1" x14ac:dyDescent="0.2">
      <c r="C603" s="46"/>
      <c r="D603" s="47"/>
      <c r="E603" s="48"/>
      <c r="F603" s="49"/>
    </row>
    <row r="604" spans="3:6" ht="14.1" customHeight="1" x14ac:dyDescent="0.2">
      <c r="C604" s="46"/>
      <c r="D604" s="47"/>
      <c r="E604" s="48"/>
      <c r="F604" s="49"/>
    </row>
    <row r="605" spans="3:6" ht="14.1" customHeight="1" x14ac:dyDescent="0.2">
      <c r="C605" s="46"/>
      <c r="D605" s="47"/>
      <c r="E605" s="48"/>
      <c r="F605" s="49"/>
    </row>
    <row r="606" spans="3:6" ht="14.1" customHeight="1" x14ac:dyDescent="0.2">
      <c r="C606" s="46"/>
      <c r="D606" s="47"/>
      <c r="E606" s="48"/>
      <c r="F606" s="49"/>
    </row>
    <row r="607" spans="3:6" ht="14.1" customHeight="1" x14ac:dyDescent="0.2">
      <c r="C607" s="46"/>
      <c r="D607" s="47"/>
      <c r="E607" s="48"/>
      <c r="F607" s="49"/>
    </row>
    <row r="608" spans="3:6" ht="14.1" customHeight="1" x14ac:dyDescent="0.2">
      <c r="C608" s="46"/>
      <c r="D608" s="47"/>
      <c r="E608" s="48"/>
      <c r="F608" s="49"/>
    </row>
    <row r="609" spans="3:6" ht="14.1" customHeight="1" x14ac:dyDescent="0.2">
      <c r="C609" s="46"/>
      <c r="D609" s="47"/>
      <c r="E609" s="48"/>
      <c r="F609" s="49"/>
    </row>
    <row r="610" spans="3:6" ht="14.1" customHeight="1" x14ac:dyDescent="0.2">
      <c r="C610" s="46"/>
      <c r="D610" s="47"/>
      <c r="E610" s="48"/>
      <c r="F610" s="49"/>
    </row>
    <row r="611" spans="3:6" ht="14.1" customHeight="1" x14ac:dyDescent="0.2">
      <c r="C611" s="46"/>
      <c r="D611" s="47"/>
      <c r="E611" s="48"/>
      <c r="F611" s="49"/>
    </row>
    <row r="612" spans="3:6" ht="14.1" customHeight="1" x14ac:dyDescent="0.2">
      <c r="C612" s="46"/>
      <c r="D612" s="47"/>
      <c r="E612" s="48"/>
      <c r="F612" s="49"/>
    </row>
    <row r="613" spans="3:6" ht="14.1" customHeight="1" x14ac:dyDescent="0.2">
      <c r="C613" s="46"/>
      <c r="D613" s="47"/>
      <c r="E613" s="48"/>
      <c r="F613" s="49"/>
    </row>
    <row r="614" spans="3:6" ht="14.1" customHeight="1" x14ac:dyDescent="0.2">
      <c r="C614" s="46"/>
      <c r="D614" s="47"/>
      <c r="E614" s="48"/>
      <c r="F614" s="49"/>
    </row>
    <row r="615" spans="3:6" ht="14.1" customHeight="1" x14ac:dyDescent="0.2">
      <c r="C615" s="46"/>
      <c r="D615" s="47"/>
      <c r="E615" s="48"/>
      <c r="F615" s="49"/>
    </row>
    <row r="616" spans="3:6" ht="14.1" customHeight="1" x14ac:dyDescent="0.2">
      <c r="C616" s="46"/>
      <c r="D616" s="47"/>
      <c r="E616" s="48"/>
      <c r="F616" s="49"/>
    </row>
    <row r="617" spans="3:6" ht="14.1" customHeight="1" x14ac:dyDescent="0.2">
      <c r="C617" s="46"/>
      <c r="D617" s="47"/>
      <c r="E617" s="48"/>
      <c r="F617" s="49"/>
    </row>
    <row r="618" spans="3:6" ht="14.1" customHeight="1" x14ac:dyDescent="0.2">
      <c r="C618" s="46"/>
      <c r="D618" s="47"/>
      <c r="E618" s="48"/>
      <c r="F618" s="49"/>
    </row>
    <row r="619" spans="3:6" ht="14.1" customHeight="1" x14ac:dyDescent="0.2">
      <c r="C619" s="46"/>
      <c r="D619" s="47"/>
      <c r="E619" s="48"/>
      <c r="F619" s="49"/>
    </row>
    <row r="620" spans="3:6" ht="14.1" customHeight="1" x14ac:dyDescent="0.2">
      <c r="C620" s="46"/>
      <c r="D620" s="47"/>
      <c r="E620" s="48"/>
      <c r="F620" s="49"/>
    </row>
    <row r="621" spans="3:6" ht="14.1" customHeight="1" x14ac:dyDescent="0.2">
      <c r="C621" s="46"/>
      <c r="D621" s="47"/>
      <c r="E621" s="48"/>
      <c r="F621" s="49"/>
    </row>
    <row r="622" spans="3:6" ht="14.1" customHeight="1" x14ac:dyDescent="0.2">
      <c r="C622" s="46"/>
      <c r="D622" s="47"/>
      <c r="E622" s="48"/>
      <c r="F622" s="49"/>
    </row>
    <row r="623" spans="3:6" ht="14.1" customHeight="1" x14ac:dyDescent="0.2">
      <c r="C623" s="46"/>
      <c r="D623" s="47"/>
      <c r="E623" s="48"/>
      <c r="F623" s="49"/>
    </row>
    <row r="624" spans="3:6" ht="14.1" customHeight="1" x14ac:dyDescent="0.2">
      <c r="C624" s="46"/>
      <c r="D624" s="47"/>
      <c r="E624" s="48"/>
      <c r="F624" s="49"/>
    </row>
    <row r="625" spans="3:6" ht="14.1" customHeight="1" x14ac:dyDescent="0.2">
      <c r="C625" s="46"/>
      <c r="D625" s="47"/>
      <c r="E625" s="48"/>
      <c r="F625" s="49"/>
    </row>
    <row r="626" spans="3:6" ht="14.1" customHeight="1" x14ac:dyDescent="0.2">
      <c r="C626" s="46"/>
      <c r="D626" s="47"/>
      <c r="E626" s="48"/>
      <c r="F626" s="49"/>
    </row>
    <row r="627" spans="3:6" ht="14.1" customHeight="1" x14ac:dyDescent="0.2">
      <c r="C627" s="46"/>
      <c r="D627" s="47"/>
      <c r="E627" s="48"/>
      <c r="F627" s="49"/>
    </row>
    <row r="628" spans="3:6" ht="14.1" customHeight="1" x14ac:dyDescent="0.2">
      <c r="C628" s="46"/>
      <c r="D628" s="47"/>
      <c r="E628" s="48"/>
      <c r="F628" s="49"/>
    </row>
    <row r="629" spans="3:6" ht="14.1" customHeight="1" x14ac:dyDescent="0.2">
      <c r="C629" s="46"/>
      <c r="D629" s="47"/>
      <c r="E629" s="48"/>
      <c r="F629" s="49"/>
    </row>
    <row r="630" spans="3:6" ht="14.1" customHeight="1" x14ac:dyDescent="0.2">
      <c r="C630" s="46"/>
      <c r="D630" s="47"/>
      <c r="E630" s="48"/>
      <c r="F630" s="49"/>
    </row>
    <row r="631" spans="3:6" ht="14.1" customHeight="1" x14ac:dyDescent="0.2">
      <c r="C631" s="46"/>
      <c r="D631" s="47"/>
      <c r="E631" s="48"/>
      <c r="F631" s="49"/>
    </row>
    <row r="632" spans="3:6" ht="14.1" customHeight="1" x14ac:dyDescent="0.2">
      <c r="C632" s="46"/>
      <c r="D632" s="47"/>
      <c r="E632" s="48"/>
      <c r="F632" s="49"/>
    </row>
    <row r="633" spans="3:6" ht="14.1" customHeight="1" x14ac:dyDescent="0.2">
      <c r="C633" s="46"/>
      <c r="D633" s="47"/>
      <c r="E633" s="48"/>
      <c r="F633" s="49"/>
    </row>
    <row r="634" spans="3:6" ht="14.1" customHeight="1" x14ac:dyDescent="0.2">
      <c r="C634" s="46"/>
      <c r="D634" s="47"/>
      <c r="E634" s="48"/>
      <c r="F634" s="49"/>
    </row>
    <row r="635" spans="3:6" ht="14.1" customHeight="1" x14ac:dyDescent="0.2">
      <c r="C635" s="46"/>
      <c r="D635" s="47"/>
      <c r="E635" s="48"/>
      <c r="F635" s="49"/>
    </row>
    <row r="636" spans="3:6" ht="14.1" customHeight="1" x14ac:dyDescent="0.2">
      <c r="C636" s="46"/>
      <c r="D636" s="47"/>
      <c r="E636" s="48"/>
      <c r="F636" s="49"/>
    </row>
    <row r="637" spans="3:6" ht="14.1" customHeight="1" x14ac:dyDescent="0.2">
      <c r="C637" s="46"/>
      <c r="D637" s="47"/>
      <c r="E637" s="48"/>
      <c r="F637" s="49"/>
    </row>
    <row r="638" spans="3:6" ht="14.1" customHeight="1" x14ac:dyDescent="0.2">
      <c r="C638" s="46"/>
      <c r="D638" s="47"/>
      <c r="E638" s="48"/>
      <c r="F638" s="49"/>
    </row>
    <row r="639" spans="3:6" ht="14.1" customHeight="1" x14ac:dyDescent="0.2">
      <c r="C639" s="46"/>
      <c r="D639" s="47"/>
      <c r="E639" s="48"/>
      <c r="F639" s="49"/>
    </row>
    <row r="640" spans="3:6" ht="14.1" customHeight="1" x14ac:dyDescent="0.2">
      <c r="C640" s="46"/>
      <c r="D640" s="47"/>
      <c r="E640" s="48"/>
      <c r="F640" s="49"/>
    </row>
    <row r="641" spans="3:6" ht="14.1" customHeight="1" x14ac:dyDescent="0.2">
      <c r="C641" s="46"/>
      <c r="D641" s="47"/>
      <c r="E641" s="48"/>
      <c r="F641" s="49"/>
    </row>
    <row r="642" spans="3:6" ht="14.1" customHeight="1" x14ac:dyDescent="0.2">
      <c r="C642" s="46"/>
      <c r="D642" s="47"/>
      <c r="E642" s="48"/>
      <c r="F642" s="49"/>
    </row>
    <row r="643" spans="3:6" ht="14.1" customHeight="1" x14ac:dyDescent="0.2">
      <c r="C643" s="46"/>
      <c r="D643" s="47"/>
      <c r="E643" s="48"/>
      <c r="F643" s="49"/>
    </row>
    <row r="644" spans="3:6" ht="14.1" customHeight="1" x14ac:dyDescent="0.2">
      <c r="C644" s="46"/>
      <c r="D644" s="47"/>
      <c r="E644" s="48"/>
      <c r="F644" s="49"/>
    </row>
    <row r="645" spans="3:6" ht="14.1" customHeight="1" x14ac:dyDescent="0.2">
      <c r="C645" s="46"/>
      <c r="D645" s="47"/>
      <c r="E645" s="48"/>
      <c r="F645" s="49"/>
    </row>
    <row r="646" spans="3:6" ht="14.1" customHeight="1" x14ac:dyDescent="0.2">
      <c r="C646" s="46"/>
      <c r="D646" s="47"/>
      <c r="E646" s="48"/>
      <c r="F646" s="49"/>
    </row>
    <row r="647" spans="3:6" ht="14.1" customHeight="1" x14ac:dyDescent="0.2">
      <c r="C647" s="46"/>
      <c r="D647" s="47"/>
      <c r="E647" s="48"/>
      <c r="F647" s="49"/>
    </row>
    <row r="648" spans="3:6" ht="14.1" customHeight="1" x14ac:dyDescent="0.2">
      <c r="C648" s="46"/>
      <c r="D648" s="47"/>
      <c r="E648" s="48"/>
      <c r="F648" s="49"/>
    </row>
    <row r="649" spans="3:6" ht="14.1" customHeight="1" x14ac:dyDescent="0.2">
      <c r="C649" s="46"/>
      <c r="D649" s="47"/>
      <c r="E649" s="48"/>
      <c r="F649" s="49"/>
    </row>
    <row r="650" spans="3:6" ht="14.1" customHeight="1" x14ac:dyDescent="0.2">
      <c r="C650" s="46"/>
      <c r="D650" s="47"/>
      <c r="E650" s="48"/>
      <c r="F650" s="49"/>
    </row>
    <row r="651" spans="3:6" ht="14.1" customHeight="1" x14ac:dyDescent="0.2">
      <c r="C651" s="46"/>
      <c r="D651" s="47"/>
      <c r="E651" s="48"/>
      <c r="F651" s="49"/>
    </row>
    <row r="652" spans="3:6" ht="14.1" customHeight="1" x14ac:dyDescent="0.2">
      <c r="C652" s="46"/>
      <c r="D652" s="47"/>
      <c r="E652" s="48"/>
      <c r="F652" s="49"/>
    </row>
    <row r="653" spans="3:6" ht="14.1" customHeight="1" x14ac:dyDescent="0.2">
      <c r="C653" s="46"/>
      <c r="D653" s="47"/>
      <c r="E653" s="48"/>
      <c r="F653" s="49"/>
    </row>
    <row r="654" spans="3:6" ht="14.1" customHeight="1" x14ac:dyDescent="0.2">
      <c r="C654" s="46"/>
      <c r="D654" s="47"/>
      <c r="E654" s="48"/>
      <c r="F654" s="49"/>
    </row>
    <row r="655" spans="3:6" ht="14.1" customHeight="1" x14ac:dyDescent="0.2">
      <c r="C655" s="46"/>
      <c r="D655" s="47"/>
      <c r="E655" s="48"/>
      <c r="F655" s="49"/>
    </row>
    <row r="656" spans="3:6" ht="14.1" customHeight="1" x14ac:dyDescent="0.2">
      <c r="C656" s="46"/>
      <c r="D656" s="47"/>
      <c r="E656" s="48"/>
      <c r="F656" s="49"/>
    </row>
    <row r="657" spans="3:6" ht="14.1" customHeight="1" x14ac:dyDescent="0.2">
      <c r="C657" s="46"/>
      <c r="D657" s="47"/>
      <c r="E657" s="48"/>
      <c r="F657" s="49"/>
    </row>
    <row r="658" spans="3:6" ht="14.1" customHeight="1" x14ac:dyDescent="0.2">
      <c r="C658" s="46"/>
      <c r="D658" s="47"/>
      <c r="E658" s="48"/>
      <c r="F658" s="49"/>
    </row>
    <row r="659" spans="3:6" ht="14.1" customHeight="1" x14ac:dyDescent="0.2">
      <c r="C659" s="46"/>
      <c r="D659" s="47"/>
      <c r="E659" s="48"/>
      <c r="F659" s="49"/>
    </row>
    <row r="660" spans="3:6" ht="14.1" customHeight="1" x14ac:dyDescent="0.2">
      <c r="C660" s="46"/>
      <c r="D660" s="47"/>
      <c r="E660" s="48"/>
      <c r="F660" s="49"/>
    </row>
    <row r="661" spans="3:6" ht="14.1" customHeight="1" x14ac:dyDescent="0.2">
      <c r="C661" s="46"/>
      <c r="D661" s="47"/>
      <c r="E661" s="48"/>
      <c r="F661" s="49"/>
    </row>
    <row r="662" spans="3:6" ht="14.1" customHeight="1" x14ac:dyDescent="0.2">
      <c r="C662" s="46"/>
      <c r="D662" s="47"/>
      <c r="E662" s="48"/>
      <c r="F662" s="49"/>
    </row>
    <row r="663" spans="3:6" ht="14.1" customHeight="1" x14ac:dyDescent="0.2">
      <c r="C663" s="46"/>
      <c r="D663" s="47"/>
      <c r="E663" s="48"/>
      <c r="F663" s="49"/>
    </row>
    <row r="664" spans="3:6" ht="14.1" customHeight="1" x14ac:dyDescent="0.2">
      <c r="C664" s="46"/>
      <c r="D664" s="47"/>
      <c r="E664" s="48"/>
      <c r="F664" s="49"/>
    </row>
    <row r="665" spans="3:6" ht="14.1" customHeight="1" x14ac:dyDescent="0.2">
      <c r="C665" s="46"/>
      <c r="D665" s="47"/>
      <c r="E665" s="48"/>
      <c r="F665" s="49"/>
    </row>
    <row r="666" spans="3:6" ht="14.1" customHeight="1" x14ac:dyDescent="0.2">
      <c r="C666" s="46"/>
      <c r="D666" s="47"/>
      <c r="E666" s="48"/>
      <c r="F666" s="49"/>
    </row>
    <row r="667" spans="3:6" ht="14.1" customHeight="1" x14ac:dyDescent="0.2">
      <c r="C667" s="46"/>
      <c r="D667" s="47"/>
      <c r="E667" s="48"/>
      <c r="F667" s="49"/>
    </row>
    <row r="668" spans="3:6" ht="14.1" customHeight="1" x14ac:dyDescent="0.2">
      <c r="C668" s="46"/>
      <c r="D668" s="47"/>
      <c r="E668" s="48"/>
      <c r="F668" s="49"/>
    </row>
    <row r="669" spans="3:6" ht="14.1" customHeight="1" x14ac:dyDescent="0.2">
      <c r="C669" s="46"/>
      <c r="D669" s="47"/>
      <c r="E669" s="48"/>
      <c r="F669" s="49"/>
    </row>
    <row r="670" spans="3:6" ht="14.1" customHeight="1" x14ac:dyDescent="0.2">
      <c r="C670" s="46"/>
      <c r="D670" s="47"/>
      <c r="E670" s="48"/>
      <c r="F670" s="49"/>
    </row>
    <row r="671" spans="3:6" ht="14.1" customHeight="1" x14ac:dyDescent="0.2">
      <c r="C671" s="46"/>
      <c r="D671" s="47"/>
      <c r="E671" s="48"/>
      <c r="F671" s="49"/>
    </row>
    <row r="672" spans="3:6" ht="14.1" customHeight="1" x14ac:dyDescent="0.2">
      <c r="C672" s="46"/>
      <c r="D672" s="47"/>
      <c r="E672" s="48"/>
      <c r="F672" s="49"/>
    </row>
    <row r="673" spans="3:6" ht="14.1" customHeight="1" x14ac:dyDescent="0.2">
      <c r="C673" s="46"/>
      <c r="D673" s="47"/>
      <c r="E673" s="48"/>
      <c r="F673" s="49"/>
    </row>
    <row r="674" spans="3:6" ht="14.1" customHeight="1" x14ac:dyDescent="0.2">
      <c r="C674" s="46"/>
      <c r="D674" s="47"/>
      <c r="E674" s="48"/>
      <c r="F674" s="49"/>
    </row>
    <row r="675" spans="3:6" ht="14.1" customHeight="1" x14ac:dyDescent="0.2">
      <c r="C675" s="46"/>
      <c r="D675" s="47"/>
      <c r="E675" s="48"/>
      <c r="F675" s="49"/>
    </row>
    <row r="676" spans="3:6" ht="14.1" customHeight="1" x14ac:dyDescent="0.2">
      <c r="C676" s="46"/>
      <c r="D676" s="47"/>
      <c r="E676" s="48"/>
      <c r="F676" s="49"/>
    </row>
    <row r="677" spans="3:6" ht="14.1" customHeight="1" x14ac:dyDescent="0.2">
      <c r="C677" s="46"/>
      <c r="D677" s="47"/>
      <c r="E677" s="48"/>
      <c r="F677" s="49"/>
    </row>
    <row r="678" spans="3:6" ht="14.1" customHeight="1" x14ac:dyDescent="0.2">
      <c r="C678" s="46"/>
      <c r="D678" s="47"/>
      <c r="E678" s="48"/>
      <c r="F678" s="49"/>
    </row>
    <row r="679" spans="3:6" ht="14.1" customHeight="1" x14ac:dyDescent="0.2">
      <c r="C679" s="46"/>
      <c r="D679" s="47"/>
      <c r="E679" s="48"/>
      <c r="F679" s="49"/>
    </row>
    <row r="680" spans="3:6" ht="14.1" customHeight="1" x14ac:dyDescent="0.2">
      <c r="C680" s="46"/>
      <c r="D680" s="47"/>
      <c r="E680" s="48"/>
      <c r="F680" s="49"/>
    </row>
    <row r="681" spans="3:6" ht="14.1" customHeight="1" x14ac:dyDescent="0.2">
      <c r="C681" s="46"/>
      <c r="D681" s="47"/>
      <c r="E681" s="48"/>
      <c r="F681" s="49"/>
    </row>
    <row r="682" spans="3:6" ht="14.1" customHeight="1" x14ac:dyDescent="0.2">
      <c r="C682" s="46"/>
      <c r="D682" s="47"/>
      <c r="E682" s="48"/>
      <c r="F682" s="49"/>
    </row>
    <row r="683" spans="3:6" ht="14.1" customHeight="1" x14ac:dyDescent="0.2">
      <c r="C683" s="46"/>
      <c r="D683" s="47"/>
      <c r="E683" s="48"/>
      <c r="F683" s="49"/>
    </row>
    <row r="684" spans="3:6" ht="14.1" customHeight="1" x14ac:dyDescent="0.2">
      <c r="C684" s="46"/>
      <c r="D684" s="47"/>
      <c r="E684" s="48"/>
      <c r="F684" s="49"/>
    </row>
    <row r="685" spans="3:6" ht="14.1" customHeight="1" x14ac:dyDescent="0.2">
      <c r="C685" s="46"/>
      <c r="D685" s="47"/>
      <c r="E685" s="48"/>
      <c r="F685" s="49"/>
    </row>
    <row r="686" spans="3:6" ht="14.1" customHeight="1" x14ac:dyDescent="0.2">
      <c r="C686" s="46"/>
      <c r="D686" s="47"/>
      <c r="E686" s="48"/>
      <c r="F686" s="49"/>
    </row>
    <row r="687" spans="3:6" ht="14.1" customHeight="1" x14ac:dyDescent="0.2">
      <c r="C687" s="46"/>
      <c r="D687" s="47"/>
      <c r="E687" s="48"/>
      <c r="F687" s="49"/>
    </row>
    <row r="688" spans="3:6" ht="14.1" customHeight="1" x14ac:dyDescent="0.2">
      <c r="C688" s="46"/>
      <c r="D688" s="47"/>
      <c r="E688" s="48"/>
      <c r="F688" s="49"/>
    </row>
    <row r="689" spans="3:6" ht="14.1" customHeight="1" x14ac:dyDescent="0.2">
      <c r="C689" s="46"/>
      <c r="D689" s="47"/>
      <c r="E689" s="48"/>
      <c r="F689" s="49"/>
    </row>
    <row r="690" spans="3:6" ht="14.1" customHeight="1" x14ac:dyDescent="0.2">
      <c r="C690" s="46"/>
      <c r="D690" s="47"/>
      <c r="E690" s="48"/>
      <c r="F690" s="49"/>
    </row>
    <row r="691" spans="3:6" ht="14.1" customHeight="1" x14ac:dyDescent="0.2">
      <c r="C691" s="46"/>
      <c r="D691" s="47"/>
      <c r="E691" s="48"/>
      <c r="F691" s="49"/>
    </row>
    <row r="692" spans="3:6" ht="14.1" customHeight="1" x14ac:dyDescent="0.2">
      <c r="C692" s="46"/>
      <c r="D692" s="47"/>
      <c r="E692" s="48"/>
      <c r="F692" s="49"/>
    </row>
    <row r="693" spans="3:6" ht="14.1" customHeight="1" x14ac:dyDescent="0.2">
      <c r="C693" s="46"/>
      <c r="D693" s="47"/>
      <c r="E693" s="48"/>
      <c r="F693" s="49"/>
    </row>
    <row r="694" spans="3:6" ht="14.1" customHeight="1" x14ac:dyDescent="0.2">
      <c r="C694" s="46"/>
      <c r="D694" s="47"/>
      <c r="E694" s="48"/>
      <c r="F694" s="49"/>
    </row>
    <row r="695" spans="3:6" ht="14.1" customHeight="1" x14ac:dyDescent="0.2">
      <c r="C695" s="46"/>
      <c r="D695" s="47"/>
      <c r="E695" s="48"/>
      <c r="F695" s="49"/>
    </row>
    <row r="696" spans="3:6" ht="14.1" customHeight="1" x14ac:dyDescent="0.2">
      <c r="C696" s="46"/>
      <c r="D696" s="47"/>
      <c r="E696" s="48"/>
      <c r="F696" s="49"/>
    </row>
    <row r="697" spans="3:6" ht="14.1" customHeight="1" x14ac:dyDescent="0.2">
      <c r="C697" s="46"/>
      <c r="D697" s="47"/>
      <c r="E697" s="48"/>
      <c r="F697" s="49"/>
    </row>
    <row r="698" spans="3:6" ht="14.1" customHeight="1" x14ac:dyDescent="0.2">
      <c r="C698" s="46"/>
      <c r="D698" s="47"/>
      <c r="E698" s="48"/>
      <c r="F698" s="49"/>
    </row>
    <row r="699" spans="3:6" ht="14.1" customHeight="1" x14ac:dyDescent="0.2">
      <c r="C699" s="46"/>
      <c r="D699" s="47"/>
      <c r="E699" s="48"/>
      <c r="F699" s="49"/>
    </row>
    <row r="700" spans="3:6" ht="14.1" customHeight="1" x14ac:dyDescent="0.2">
      <c r="C700" s="46"/>
      <c r="D700" s="47"/>
      <c r="E700" s="48"/>
      <c r="F700" s="49"/>
    </row>
    <row r="701" spans="3:6" ht="14.1" customHeight="1" x14ac:dyDescent="0.2">
      <c r="C701" s="46"/>
      <c r="D701" s="47"/>
      <c r="E701" s="48"/>
      <c r="F701" s="49"/>
    </row>
    <row r="702" spans="3:6" ht="14.1" customHeight="1" x14ac:dyDescent="0.2">
      <c r="C702" s="46"/>
      <c r="D702" s="47"/>
      <c r="E702" s="48"/>
      <c r="F702" s="49"/>
    </row>
    <row r="703" spans="3:6" ht="14.1" customHeight="1" x14ac:dyDescent="0.2">
      <c r="C703" s="46"/>
      <c r="D703" s="47"/>
      <c r="E703" s="48"/>
      <c r="F703" s="49"/>
    </row>
    <row r="704" spans="3:6" ht="14.1" customHeight="1" x14ac:dyDescent="0.2">
      <c r="C704" s="46"/>
      <c r="D704" s="47"/>
      <c r="E704" s="48"/>
      <c r="F704" s="49"/>
    </row>
    <row r="705" spans="3:6" ht="14.1" customHeight="1" x14ac:dyDescent="0.2">
      <c r="C705" s="46"/>
      <c r="D705" s="47"/>
      <c r="E705" s="48"/>
      <c r="F705" s="49"/>
    </row>
    <row r="706" spans="3:6" ht="14.1" customHeight="1" x14ac:dyDescent="0.2">
      <c r="C706" s="46"/>
      <c r="D706" s="47"/>
      <c r="E706" s="48"/>
      <c r="F706" s="49"/>
    </row>
    <row r="707" spans="3:6" ht="14.1" customHeight="1" x14ac:dyDescent="0.2">
      <c r="C707" s="46"/>
      <c r="D707" s="47"/>
      <c r="E707" s="48"/>
      <c r="F707" s="49"/>
    </row>
    <row r="708" spans="3:6" ht="14.1" customHeight="1" x14ac:dyDescent="0.2">
      <c r="C708" s="46"/>
      <c r="D708" s="47"/>
      <c r="E708" s="48"/>
      <c r="F708" s="49"/>
    </row>
    <row r="709" spans="3:6" ht="14.1" customHeight="1" x14ac:dyDescent="0.2">
      <c r="C709" s="46"/>
      <c r="D709" s="47"/>
      <c r="E709" s="48"/>
      <c r="F709" s="49"/>
    </row>
    <row r="710" spans="3:6" ht="14.1" customHeight="1" x14ac:dyDescent="0.2">
      <c r="C710" s="46"/>
      <c r="D710" s="47"/>
      <c r="E710" s="48"/>
      <c r="F710" s="49"/>
    </row>
    <row r="711" spans="3:6" ht="14.1" customHeight="1" x14ac:dyDescent="0.2">
      <c r="C711" s="46"/>
      <c r="D711" s="47"/>
      <c r="E711" s="48"/>
      <c r="F711" s="49"/>
    </row>
    <row r="712" spans="3:6" ht="14.1" customHeight="1" x14ac:dyDescent="0.2">
      <c r="C712" s="46"/>
      <c r="D712" s="47"/>
      <c r="E712" s="48"/>
      <c r="F712" s="49"/>
    </row>
    <row r="713" spans="3:6" ht="14.1" customHeight="1" x14ac:dyDescent="0.2">
      <c r="C713" s="46"/>
      <c r="D713" s="47"/>
      <c r="E713" s="48"/>
      <c r="F713" s="49"/>
    </row>
    <row r="714" spans="3:6" ht="14.1" customHeight="1" x14ac:dyDescent="0.2">
      <c r="C714" s="46"/>
      <c r="D714" s="47"/>
      <c r="E714" s="48"/>
      <c r="F714" s="49"/>
    </row>
    <row r="715" spans="3:6" ht="14.1" customHeight="1" x14ac:dyDescent="0.2">
      <c r="C715" s="46"/>
      <c r="D715" s="47"/>
      <c r="E715" s="48"/>
      <c r="F715" s="49"/>
    </row>
    <row r="716" spans="3:6" ht="14.1" customHeight="1" x14ac:dyDescent="0.2">
      <c r="C716" s="46"/>
      <c r="D716" s="47"/>
      <c r="E716" s="48"/>
      <c r="F716" s="49"/>
    </row>
    <row r="717" spans="3:6" ht="14.1" customHeight="1" x14ac:dyDescent="0.2">
      <c r="C717" s="46"/>
      <c r="D717" s="47"/>
      <c r="E717" s="48"/>
      <c r="F717" s="49"/>
    </row>
    <row r="718" spans="3:6" ht="14.1" customHeight="1" x14ac:dyDescent="0.2">
      <c r="C718" s="46"/>
      <c r="D718" s="47"/>
      <c r="E718" s="48"/>
      <c r="F718" s="49"/>
    </row>
    <row r="719" spans="3:6" ht="14.1" customHeight="1" x14ac:dyDescent="0.2">
      <c r="C719" s="46"/>
      <c r="D719" s="47"/>
      <c r="E719" s="48"/>
      <c r="F719" s="49"/>
    </row>
    <row r="720" spans="3:6" ht="14.1" customHeight="1" x14ac:dyDescent="0.2">
      <c r="C720" s="46"/>
      <c r="D720" s="47"/>
      <c r="E720" s="48"/>
      <c r="F720" s="49"/>
    </row>
    <row r="721" spans="3:6" ht="14.1" customHeight="1" x14ac:dyDescent="0.2">
      <c r="C721" s="46"/>
      <c r="D721" s="47"/>
      <c r="E721" s="48"/>
      <c r="F721" s="49"/>
    </row>
    <row r="722" spans="3:6" ht="14.1" customHeight="1" x14ac:dyDescent="0.2">
      <c r="C722" s="46"/>
      <c r="D722" s="47"/>
      <c r="E722" s="48"/>
      <c r="F722" s="49"/>
    </row>
    <row r="723" spans="3:6" ht="14.1" customHeight="1" x14ac:dyDescent="0.2">
      <c r="C723" s="46"/>
      <c r="D723" s="47"/>
      <c r="E723" s="48"/>
      <c r="F723" s="49"/>
    </row>
    <row r="724" spans="3:6" ht="14.1" customHeight="1" x14ac:dyDescent="0.2">
      <c r="C724" s="46"/>
      <c r="D724" s="47"/>
      <c r="E724" s="48"/>
      <c r="F724" s="49"/>
    </row>
    <row r="725" spans="3:6" ht="14.1" customHeight="1" x14ac:dyDescent="0.2">
      <c r="C725" s="46"/>
      <c r="D725" s="47"/>
      <c r="E725" s="48"/>
      <c r="F725" s="49"/>
    </row>
    <row r="726" spans="3:6" ht="14.1" customHeight="1" x14ac:dyDescent="0.2">
      <c r="C726" s="46"/>
      <c r="D726" s="47"/>
      <c r="E726" s="48"/>
      <c r="F726" s="49"/>
    </row>
    <row r="727" spans="3:6" ht="14.1" customHeight="1" x14ac:dyDescent="0.2">
      <c r="C727" s="46"/>
      <c r="D727" s="47"/>
      <c r="E727" s="48"/>
      <c r="F727" s="49"/>
    </row>
    <row r="728" spans="3:6" ht="14.1" customHeight="1" x14ac:dyDescent="0.2">
      <c r="C728" s="46"/>
      <c r="D728" s="47"/>
      <c r="E728" s="48"/>
      <c r="F728" s="49"/>
    </row>
    <row r="729" spans="3:6" ht="14.1" customHeight="1" x14ac:dyDescent="0.2">
      <c r="C729" s="46"/>
      <c r="D729" s="47"/>
      <c r="E729" s="48"/>
      <c r="F729" s="49"/>
    </row>
    <row r="730" spans="3:6" ht="14.1" customHeight="1" x14ac:dyDescent="0.2">
      <c r="C730" s="46"/>
      <c r="D730" s="47"/>
      <c r="E730" s="48"/>
      <c r="F730" s="49"/>
    </row>
    <row r="731" spans="3:6" ht="14.1" customHeight="1" x14ac:dyDescent="0.2">
      <c r="C731" s="46"/>
      <c r="D731" s="47"/>
      <c r="E731" s="48"/>
      <c r="F731" s="49"/>
    </row>
    <row r="732" spans="3:6" ht="14.1" customHeight="1" x14ac:dyDescent="0.2">
      <c r="C732" s="46"/>
      <c r="D732" s="47"/>
      <c r="E732" s="48"/>
      <c r="F732" s="49"/>
    </row>
    <row r="733" spans="3:6" ht="14.1" customHeight="1" x14ac:dyDescent="0.2">
      <c r="C733" s="46"/>
      <c r="D733" s="47"/>
      <c r="E733" s="48"/>
      <c r="F733" s="49"/>
    </row>
    <row r="734" spans="3:6" ht="14.1" customHeight="1" x14ac:dyDescent="0.2">
      <c r="C734" s="46"/>
      <c r="D734" s="47"/>
      <c r="E734" s="48"/>
      <c r="F734" s="49"/>
    </row>
    <row r="735" spans="3:6" ht="14.1" customHeight="1" x14ac:dyDescent="0.2">
      <c r="C735" s="46"/>
      <c r="D735" s="47"/>
      <c r="E735" s="48"/>
      <c r="F735" s="49"/>
    </row>
    <row r="736" spans="3:6" ht="14.1" customHeight="1" x14ac:dyDescent="0.2">
      <c r="C736" s="46"/>
      <c r="D736" s="47"/>
      <c r="E736" s="48"/>
      <c r="F736" s="49"/>
    </row>
    <row r="737" spans="3:6" ht="14.1" customHeight="1" x14ac:dyDescent="0.2">
      <c r="C737" s="46"/>
      <c r="D737" s="47"/>
      <c r="E737" s="48"/>
      <c r="F737" s="49"/>
    </row>
    <row r="738" spans="3:6" ht="14.1" customHeight="1" x14ac:dyDescent="0.2">
      <c r="C738" s="46"/>
      <c r="D738" s="47"/>
      <c r="E738" s="48"/>
      <c r="F738" s="49"/>
    </row>
    <row r="739" spans="3:6" ht="14.1" customHeight="1" x14ac:dyDescent="0.2">
      <c r="C739" s="46"/>
      <c r="D739" s="47"/>
      <c r="E739" s="48"/>
      <c r="F739" s="49"/>
    </row>
    <row r="740" spans="3:6" ht="14.1" customHeight="1" x14ac:dyDescent="0.2">
      <c r="C740" s="46"/>
      <c r="D740" s="47"/>
      <c r="E740" s="48"/>
      <c r="F740" s="49"/>
    </row>
    <row r="741" spans="3:6" ht="14.1" customHeight="1" x14ac:dyDescent="0.2">
      <c r="C741" s="46"/>
      <c r="D741" s="47"/>
      <c r="E741" s="48"/>
      <c r="F741" s="49"/>
    </row>
    <row r="742" spans="3:6" ht="14.1" customHeight="1" x14ac:dyDescent="0.2">
      <c r="C742" s="46"/>
      <c r="D742" s="47"/>
      <c r="E742" s="48"/>
      <c r="F742" s="49"/>
    </row>
    <row r="743" spans="3:6" ht="14.1" customHeight="1" x14ac:dyDescent="0.2">
      <c r="C743" s="46"/>
      <c r="D743" s="47"/>
      <c r="E743" s="48"/>
      <c r="F743" s="49"/>
    </row>
    <row r="744" spans="3:6" ht="14.1" customHeight="1" x14ac:dyDescent="0.2">
      <c r="C744" s="46"/>
      <c r="D744" s="47"/>
      <c r="E744" s="48"/>
      <c r="F744" s="49"/>
    </row>
    <row r="745" spans="3:6" ht="14.1" customHeight="1" x14ac:dyDescent="0.2">
      <c r="C745" s="46"/>
      <c r="D745" s="47"/>
      <c r="E745" s="48"/>
      <c r="F745" s="49"/>
    </row>
    <row r="746" spans="3:6" ht="14.1" customHeight="1" x14ac:dyDescent="0.2">
      <c r="C746" s="46"/>
      <c r="D746" s="47"/>
      <c r="E746" s="48"/>
      <c r="F746" s="49"/>
    </row>
    <row r="747" spans="3:6" ht="14.1" customHeight="1" x14ac:dyDescent="0.2">
      <c r="C747" s="46"/>
      <c r="D747" s="47"/>
      <c r="E747" s="48"/>
      <c r="F747" s="49"/>
    </row>
    <row r="748" spans="3:6" ht="14.1" customHeight="1" x14ac:dyDescent="0.2">
      <c r="C748" s="46"/>
      <c r="D748" s="47"/>
      <c r="E748" s="48"/>
      <c r="F748" s="49"/>
    </row>
    <row r="749" spans="3:6" ht="14.1" customHeight="1" x14ac:dyDescent="0.2">
      <c r="C749" s="46"/>
      <c r="D749" s="47"/>
      <c r="E749" s="48"/>
      <c r="F749" s="49"/>
    </row>
    <row r="750" spans="3:6" ht="14.1" customHeight="1" x14ac:dyDescent="0.2">
      <c r="C750" s="46"/>
      <c r="D750" s="47"/>
      <c r="E750" s="48"/>
      <c r="F750" s="49"/>
    </row>
    <row r="751" spans="3:6" ht="14.1" customHeight="1" x14ac:dyDescent="0.2">
      <c r="C751" s="46"/>
      <c r="D751" s="47"/>
      <c r="E751" s="48"/>
      <c r="F751" s="49"/>
    </row>
    <row r="752" spans="3:6" ht="14.1" customHeight="1" x14ac:dyDescent="0.2">
      <c r="C752" s="46"/>
      <c r="D752" s="47"/>
      <c r="E752" s="48"/>
      <c r="F752" s="49"/>
    </row>
    <row r="753" spans="3:6" ht="14.1" customHeight="1" x14ac:dyDescent="0.2">
      <c r="C753" s="46"/>
      <c r="D753" s="47"/>
      <c r="E753" s="48"/>
      <c r="F753" s="49"/>
    </row>
    <row r="754" spans="3:6" ht="14.1" customHeight="1" x14ac:dyDescent="0.2">
      <c r="C754" s="46"/>
      <c r="D754" s="47"/>
      <c r="E754" s="48"/>
      <c r="F754" s="49"/>
    </row>
    <row r="755" spans="3:6" ht="14.1" customHeight="1" x14ac:dyDescent="0.2">
      <c r="C755" s="46"/>
      <c r="D755" s="47"/>
      <c r="E755" s="48"/>
      <c r="F755" s="49"/>
    </row>
    <row r="756" spans="3:6" ht="14.1" customHeight="1" x14ac:dyDescent="0.2">
      <c r="C756" s="46"/>
      <c r="D756" s="47"/>
      <c r="E756" s="48"/>
      <c r="F756" s="49"/>
    </row>
    <row r="757" spans="3:6" ht="14.1" customHeight="1" x14ac:dyDescent="0.2">
      <c r="C757" s="46"/>
      <c r="D757" s="47"/>
      <c r="E757" s="48"/>
      <c r="F757" s="49"/>
    </row>
    <row r="758" spans="3:6" ht="14.1" customHeight="1" x14ac:dyDescent="0.2">
      <c r="C758" s="46"/>
      <c r="D758" s="47"/>
      <c r="E758" s="48"/>
      <c r="F758" s="49"/>
    </row>
    <row r="759" spans="3:6" ht="14.1" customHeight="1" x14ac:dyDescent="0.2">
      <c r="C759" s="46"/>
      <c r="D759" s="47"/>
      <c r="E759" s="48"/>
      <c r="F759" s="49"/>
    </row>
    <row r="760" spans="3:6" ht="14.1" customHeight="1" x14ac:dyDescent="0.2">
      <c r="C760" s="46"/>
      <c r="D760" s="47"/>
      <c r="E760" s="48"/>
      <c r="F760" s="49"/>
    </row>
    <row r="761" spans="3:6" ht="14.1" customHeight="1" x14ac:dyDescent="0.2">
      <c r="C761" s="46"/>
      <c r="D761" s="47"/>
      <c r="E761" s="48"/>
      <c r="F761" s="49"/>
    </row>
    <row r="762" spans="3:6" ht="14.1" customHeight="1" x14ac:dyDescent="0.2">
      <c r="C762" s="46"/>
      <c r="D762" s="47"/>
      <c r="E762" s="48"/>
      <c r="F762" s="49"/>
    </row>
    <row r="763" spans="3:6" ht="14.1" customHeight="1" x14ac:dyDescent="0.2">
      <c r="C763" s="46"/>
      <c r="D763" s="47"/>
      <c r="E763" s="48"/>
      <c r="F763" s="49"/>
    </row>
    <row r="764" spans="3:6" ht="14.1" customHeight="1" x14ac:dyDescent="0.2">
      <c r="C764" s="46"/>
      <c r="D764" s="47"/>
      <c r="E764" s="48"/>
      <c r="F764" s="49"/>
    </row>
    <row r="765" spans="3:6" ht="14.1" customHeight="1" x14ac:dyDescent="0.2">
      <c r="C765" s="46"/>
      <c r="D765" s="47"/>
      <c r="E765" s="48"/>
      <c r="F765" s="49"/>
    </row>
    <row r="766" spans="3:6" ht="14.1" customHeight="1" x14ac:dyDescent="0.2">
      <c r="C766" s="46"/>
      <c r="D766" s="47"/>
      <c r="E766" s="48"/>
      <c r="F766" s="49"/>
    </row>
    <row r="767" spans="3:6" ht="14.1" customHeight="1" x14ac:dyDescent="0.2">
      <c r="C767" s="46"/>
      <c r="D767" s="47"/>
      <c r="E767" s="48"/>
      <c r="F767" s="49"/>
    </row>
    <row r="768" spans="3:6" ht="14.1" customHeight="1" x14ac:dyDescent="0.2">
      <c r="C768" s="46"/>
      <c r="D768" s="47"/>
      <c r="E768" s="48"/>
      <c r="F768" s="49"/>
    </row>
    <row r="769" spans="3:6" ht="14.1" customHeight="1" x14ac:dyDescent="0.2">
      <c r="C769" s="46"/>
      <c r="D769" s="47"/>
      <c r="E769" s="48"/>
      <c r="F769" s="49"/>
    </row>
    <row r="770" spans="3:6" ht="14.1" customHeight="1" x14ac:dyDescent="0.2">
      <c r="C770" s="46"/>
      <c r="D770" s="47"/>
      <c r="E770" s="48"/>
      <c r="F770" s="49"/>
    </row>
    <row r="771" spans="3:6" ht="14.1" customHeight="1" x14ac:dyDescent="0.2">
      <c r="C771" s="46"/>
      <c r="D771" s="47"/>
      <c r="E771" s="48"/>
      <c r="F771" s="49"/>
    </row>
    <row r="772" spans="3:6" ht="14.1" customHeight="1" x14ac:dyDescent="0.2">
      <c r="C772" s="46"/>
      <c r="D772" s="47"/>
      <c r="E772" s="48"/>
      <c r="F772" s="49"/>
    </row>
    <row r="773" spans="3:6" ht="14.1" customHeight="1" x14ac:dyDescent="0.2">
      <c r="C773" s="46"/>
      <c r="D773" s="47"/>
      <c r="E773" s="48"/>
      <c r="F773" s="49"/>
    </row>
    <row r="774" spans="3:6" ht="14.1" customHeight="1" x14ac:dyDescent="0.2">
      <c r="C774" s="46"/>
      <c r="D774" s="47"/>
      <c r="E774" s="48"/>
      <c r="F774" s="49"/>
    </row>
    <row r="775" spans="3:6" ht="14.1" customHeight="1" x14ac:dyDescent="0.2">
      <c r="C775" s="46"/>
      <c r="D775" s="47"/>
      <c r="E775" s="48"/>
      <c r="F775" s="49"/>
    </row>
    <row r="776" spans="3:6" ht="14.1" customHeight="1" x14ac:dyDescent="0.2">
      <c r="C776" s="46"/>
      <c r="D776" s="47"/>
      <c r="E776" s="48"/>
      <c r="F776" s="49"/>
    </row>
    <row r="777" spans="3:6" ht="14.1" customHeight="1" x14ac:dyDescent="0.2">
      <c r="C777" s="46"/>
      <c r="D777" s="47"/>
      <c r="E777" s="48"/>
      <c r="F777" s="49"/>
    </row>
    <row r="778" spans="3:6" ht="14.1" customHeight="1" x14ac:dyDescent="0.2">
      <c r="C778" s="46"/>
      <c r="D778" s="47"/>
      <c r="E778" s="48"/>
      <c r="F778" s="49"/>
    </row>
    <row r="779" spans="3:6" ht="14.1" customHeight="1" x14ac:dyDescent="0.2">
      <c r="C779" s="46"/>
      <c r="D779" s="47"/>
      <c r="E779" s="48"/>
      <c r="F779" s="49"/>
    </row>
    <row r="780" spans="3:6" ht="14.1" customHeight="1" x14ac:dyDescent="0.2">
      <c r="C780" s="46"/>
      <c r="D780" s="47"/>
      <c r="E780" s="48"/>
      <c r="F780" s="49"/>
    </row>
    <row r="781" spans="3:6" ht="14.1" customHeight="1" x14ac:dyDescent="0.2">
      <c r="C781" s="46"/>
      <c r="D781" s="47"/>
      <c r="E781" s="48"/>
      <c r="F781" s="49"/>
    </row>
    <row r="782" spans="3:6" ht="14.1" customHeight="1" x14ac:dyDescent="0.2">
      <c r="C782" s="46"/>
      <c r="D782" s="47"/>
      <c r="E782" s="48"/>
      <c r="F782" s="49"/>
    </row>
    <row r="783" spans="3:6" ht="14.1" customHeight="1" x14ac:dyDescent="0.2">
      <c r="C783" s="46"/>
      <c r="D783" s="47"/>
      <c r="E783" s="48"/>
      <c r="F783" s="49"/>
    </row>
    <row r="784" spans="3:6" ht="14.1" customHeight="1" x14ac:dyDescent="0.2">
      <c r="C784" s="46"/>
      <c r="D784" s="47"/>
      <c r="E784" s="48"/>
      <c r="F784" s="49"/>
    </row>
    <row r="785" spans="3:6" ht="14.1" customHeight="1" x14ac:dyDescent="0.2">
      <c r="C785" s="46"/>
      <c r="D785" s="47"/>
      <c r="E785" s="48"/>
      <c r="F785" s="49"/>
    </row>
    <row r="786" spans="3:6" ht="14.1" customHeight="1" x14ac:dyDescent="0.2">
      <c r="C786" s="46"/>
      <c r="D786" s="47"/>
      <c r="E786" s="48"/>
      <c r="F786" s="49"/>
    </row>
    <row r="787" spans="3:6" ht="14.1" customHeight="1" x14ac:dyDescent="0.2">
      <c r="C787" s="46"/>
      <c r="D787" s="47"/>
      <c r="E787" s="48"/>
      <c r="F787" s="49"/>
    </row>
    <row r="788" spans="3:6" ht="14.1" customHeight="1" x14ac:dyDescent="0.2">
      <c r="C788" s="46"/>
      <c r="D788" s="47"/>
      <c r="E788" s="48"/>
      <c r="F788" s="49"/>
    </row>
    <row r="789" spans="3:6" ht="14.1" customHeight="1" x14ac:dyDescent="0.2">
      <c r="C789" s="46"/>
      <c r="D789" s="47"/>
      <c r="E789" s="48"/>
      <c r="F789" s="49"/>
    </row>
    <row r="790" spans="3:6" ht="14.1" customHeight="1" x14ac:dyDescent="0.2">
      <c r="C790" s="46"/>
      <c r="D790" s="47"/>
      <c r="E790" s="48"/>
      <c r="F790" s="49"/>
    </row>
    <row r="791" spans="3:6" ht="14.1" customHeight="1" x14ac:dyDescent="0.2">
      <c r="C791" s="46"/>
      <c r="D791" s="47"/>
      <c r="E791" s="48"/>
      <c r="F791" s="49"/>
    </row>
    <row r="792" spans="3:6" ht="14.1" customHeight="1" x14ac:dyDescent="0.2">
      <c r="C792" s="46"/>
      <c r="D792" s="47"/>
      <c r="E792" s="48"/>
      <c r="F792" s="49"/>
    </row>
    <row r="793" spans="3:6" ht="14.1" customHeight="1" x14ac:dyDescent="0.2">
      <c r="C793" s="46"/>
      <c r="D793" s="47"/>
      <c r="E793" s="48"/>
      <c r="F793" s="49"/>
    </row>
    <row r="794" spans="3:6" ht="14.1" customHeight="1" x14ac:dyDescent="0.2">
      <c r="C794" s="46"/>
      <c r="D794" s="47"/>
      <c r="E794" s="48"/>
      <c r="F794" s="49"/>
    </row>
    <row r="795" spans="3:6" ht="14.1" customHeight="1" x14ac:dyDescent="0.2">
      <c r="C795" s="46"/>
      <c r="D795" s="47"/>
      <c r="E795" s="48"/>
      <c r="F795" s="49"/>
    </row>
    <row r="796" spans="3:6" ht="14.1" customHeight="1" x14ac:dyDescent="0.2">
      <c r="C796" s="46"/>
      <c r="D796" s="47"/>
      <c r="E796" s="48"/>
      <c r="F796" s="49"/>
    </row>
    <row r="797" spans="3:6" ht="14.1" customHeight="1" x14ac:dyDescent="0.2">
      <c r="C797" s="46"/>
      <c r="D797" s="47"/>
      <c r="E797" s="48"/>
      <c r="F797" s="49"/>
    </row>
    <row r="798" spans="3:6" ht="14.1" customHeight="1" x14ac:dyDescent="0.2">
      <c r="C798" s="46"/>
      <c r="D798" s="47"/>
      <c r="E798" s="48"/>
      <c r="F798" s="49"/>
    </row>
    <row r="799" spans="3:6" ht="14.1" customHeight="1" x14ac:dyDescent="0.2">
      <c r="C799" s="46"/>
      <c r="D799" s="47"/>
      <c r="E799" s="48"/>
      <c r="F799" s="49"/>
    </row>
    <row r="800" spans="3:6" ht="14.1" customHeight="1" x14ac:dyDescent="0.2">
      <c r="C800" s="46"/>
      <c r="D800" s="47"/>
      <c r="E800" s="48"/>
      <c r="F800" s="49"/>
    </row>
    <row r="801" spans="3:6" ht="14.1" customHeight="1" x14ac:dyDescent="0.2">
      <c r="C801" s="46"/>
      <c r="D801" s="47"/>
      <c r="E801" s="48"/>
      <c r="F801" s="49"/>
    </row>
    <row r="802" spans="3:6" ht="14.1" customHeight="1" x14ac:dyDescent="0.2">
      <c r="C802" s="46"/>
      <c r="D802" s="47"/>
      <c r="E802" s="48"/>
      <c r="F802" s="49"/>
    </row>
    <row r="803" spans="3:6" ht="14.1" customHeight="1" x14ac:dyDescent="0.2">
      <c r="C803" s="46"/>
      <c r="D803" s="47"/>
      <c r="E803" s="48"/>
      <c r="F803" s="49"/>
    </row>
    <row r="804" spans="3:6" ht="14.1" customHeight="1" x14ac:dyDescent="0.2">
      <c r="C804" s="46"/>
      <c r="D804" s="47"/>
      <c r="E804" s="48"/>
      <c r="F804" s="49"/>
    </row>
    <row r="805" spans="3:6" ht="14.1" customHeight="1" x14ac:dyDescent="0.2">
      <c r="C805" s="46"/>
      <c r="D805" s="47"/>
      <c r="E805" s="48"/>
      <c r="F805" s="49"/>
    </row>
    <row r="806" spans="3:6" ht="14.1" customHeight="1" x14ac:dyDescent="0.2">
      <c r="C806" s="46"/>
      <c r="D806" s="47"/>
      <c r="E806" s="48"/>
      <c r="F806" s="49"/>
    </row>
    <row r="807" spans="3:6" ht="14.1" customHeight="1" x14ac:dyDescent="0.2">
      <c r="C807" s="46"/>
      <c r="D807" s="47"/>
      <c r="E807" s="48"/>
      <c r="F807" s="49"/>
    </row>
    <row r="808" spans="3:6" ht="14.1" customHeight="1" x14ac:dyDescent="0.2">
      <c r="C808" s="46"/>
      <c r="D808" s="47"/>
      <c r="E808" s="48"/>
      <c r="F808" s="49"/>
    </row>
    <row r="809" spans="3:6" ht="14.1" customHeight="1" x14ac:dyDescent="0.2">
      <c r="C809" s="46"/>
      <c r="D809" s="47"/>
      <c r="E809" s="48"/>
      <c r="F809" s="49"/>
    </row>
    <row r="810" spans="3:6" ht="14.1" customHeight="1" x14ac:dyDescent="0.2">
      <c r="C810" s="46"/>
      <c r="D810" s="47"/>
      <c r="E810" s="48"/>
      <c r="F810" s="49"/>
    </row>
    <row r="811" spans="3:6" ht="14.1" customHeight="1" x14ac:dyDescent="0.2">
      <c r="C811" s="46"/>
      <c r="D811" s="47"/>
      <c r="E811" s="48"/>
      <c r="F811" s="49"/>
    </row>
    <row r="812" spans="3:6" ht="14.1" customHeight="1" x14ac:dyDescent="0.2">
      <c r="C812" s="46"/>
      <c r="D812" s="47"/>
      <c r="E812" s="48"/>
      <c r="F812" s="49"/>
    </row>
    <row r="813" spans="3:6" ht="14.1" customHeight="1" x14ac:dyDescent="0.2">
      <c r="C813" s="46"/>
      <c r="D813" s="47"/>
      <c r="E813" s="48"/>
      <c r="F813" s="49"/>
    </row>
    <row r="814" spans="3:6" ht="14.1" customHeight="1" x14ac:dyDescent="0.2">
      <c r="C814" s="46"/>
      <c r="D814" s="47"/>
      <c r="E814" s="48"/>
      <c r="F814" s="49"/>
    </row>
    <row r="815" spans="3:6" ht="14.1" customHeight="1" x14ac:dyDescent="0.2">
      <c r="C815" s="46"/>
      <c r="D815" s="47"/>
      <c r="E815" s="48"/>
      <c r="F815" s="49"/>
    </row>
    <row r="816" spans="3:6" ht="14.1" customHeight="1" x14ac:dyDescent="0.2">
      <c r="C816" s="46"/>
      <c r="D816" s="47"/>
      <c r="E816" s="48"/>
      <c r="F816" s="49"/>
    </row>
    <row r="817" spans="3:6" ht="14.1" customHeight="1" x14ac:dyDescent="0.2">
      <c r="C817" s="46"/>
      <c r="D817" s="47"/>
      <c r="E817" s="48"/>
      <c r="F817" s="49"/>
    </row>
    <row r="818" spans="3:6" ht="14.1" customHeight="1" x14ac:dyDescent="0.2">
      <c r="C818" s="46"/>
      <c r="D818" s="47"/>
      <c r="E818" s="48"/>
      <c r="F818" s="49"/>
    </row>
    <row r="819" spans="3:6" ht="14.1" customHeight="1" x14ac:dyDescent="0.2">
      <c r="C819" s="46"/>
      <c r="D819" s="47"/>
      <c r="E819" s="48"/>
      <c r="F819" s="49"/>
    </row>
    <row r="820" spans="3:6" ht="14.1" customHeight="1" x14ac:dyDescent="0.2">
      <c r="C820" s="46"/>
      <c r="D820" s="47"/>
      <c r="E820" s="48"/>
      <c r="F820" s="49"/>
    </row>
    <row r="821" spans="3:6" ht="14.1" customHeight="1" x14ac:dyDescent="0.2">
      <c r="C821" s="46"/>
      <c r="D821" s="47"/>
      <c r="E821" s="48"/>
      <c r="F821" s="49"/>
    </row>
    <row r="822" spans="3:6" ht="14.1" customHeight="1" x14ac:dyDescent="0.2">
      <c r="C822" s="46"/>
      <c r="D822" s="47"/>
      <c r="E822" s="48"/>
      <c r="F822" s="49"/>
    </row>
    <row r="823" spans="3:6" ht="14.1" customHeight="1" x14ac:dyDescent="0.2">
      <c r="C823" s="46"/>
      <c r="D823" s="47"/>
      <c r="E823" s="48"/>
      <c r="F823" s="49"/>
    </row>
    <row r="824" spans="3:6" ht="14.1" customHeight="1" x14ac:dyDescent="0.2">
      <c r="C824" s="46"/>
      <c r="D824" s="47"/>
      <c r="E824" s="48"/>
      <c r="F824" s="49"/>
    </row>
    <row r="825" spans="3:6" ht="14.1" customHeight="1" x14ac:dyDescent="0.2">
      <c r="C825" s="46"/>
      <c r="D825" s="47"/>
      <c r="E825" s="48"/>
      <c r="F825" s="49"/>
    </row>
    <row r="826" spans="3:6" ht="14.1" customHeight="1" x14ac:dyDescent="0.2">
      <c r="C826" s="46"/>
      <c r="D826" s="47"/>
      <c r="E826" s="48"/>
      <c r="F826" s="49"/>
    </row>
    <row r="827" spans="3:6" ht="14.1" customHeight="1" x14ac:dyDescent="0.2">
      <c r="C827" s="46"/>
      <c r="D827" s="47"/>
      <c r="E827" s="48"/>
      <c r="F827" s="49"/>
    </row>
    <row r="828" spans="3:6" ht="14.1" customHeight="1" x14ac:dyDescent="0.2">
      <c r="C828" s="46"/>
      <c r="D828" s="47"/>
      <c r="E828" s="48"/>
      <c r="F828" s="49"/>
    </row>
    <row r="829" spans="3:6" ht="14.1" customHeight="1" x14ac:dyDescent="0.2">
      <c r="C829" s="46"/>
      <c r="D829" s="47"/>
      <c r="E829" s="48"/>
      <c r="F829" s="49"/>
    </row>
    <row r="830" spans="3:6" ht="14.1" customHeight="1" x14ac:dyDescent="0.2">
      <c r="C830" s="46"/>
      <c r="D830" s="47"/>
      <c r="E830" s="48"/>
      <c r="F830" s="49"/>
    </row>
    <row r="831" spans="3:6" ht="14.1" customHeight="1" x14ac:dyDescent="0.2">
      <c r="C831" s="46"/>
      <c r="D831" s="47"/>
      <c r="E831" s="48"/>
      <c r="F831" s="49"/>
    </row>
    <row r="832" spans="3:6" ht="14.1" customHeight="1" x14ac:dyDescent="0.2">
      <c r="C832" s="46"/>
      <c r="D832" s="47"/>
      <c r="E832" s="48"/>
      <c r="F832" s="49"/>
    </row>
    <row r="833" spans="3:6" ht="14.1" customHeight="1" x14ac:dyDescent="0.2">
      <c r="C833" s="46"/>
      <c r="D833" s="47"/>
      <c r="E833" s="48"/>
      <c r="F833" s="49"/>
    </row>
    <row r="834" spans="3:6" ht="14.1" customHeight="1" x14ac:dyDescent="0.2">
      <c r="C834" s="46"/>
      <c r="D834" s="47"/>
      <c r="E834" s="48"/>
      <c r="F834" s="49"/>
    </row>
    <row r="835" spans="3:6" ht="14.1" customHeight="1" x14ac:dyDescent="0.2">
      <c r="C835" s="46"/>
      <c r="D835" s="47"/>
      <c r="E835" s="48"/>
      <c r="F835" s="49"/>
    </row>
    <row r="836" spans="3:6" ht="14.1" customHeight="1" x14ac:dyDescent="0.2">
      <c r="C836" s="46"/>
      <c r="D836" s="47"/>
      <c r="E836" s="48"/>
      <c r="F836" s="49"/>
    </row>
    <row r="837" spans="3:6" ht="14.1" customHeight="1" x14ac:dyDescent="0.2">
      <c r="C837" s="46"/>
      <c r="D837" s="47"/>
      <c r="E837" s="48"/>
      <c r="F837" s="49"/>
    </row>
    <row r="838" spans="3:6" ht="14.1" customHeight="1" x14ac:dyDescent="0.2">
      <c r="C838" s="46"/>
      <c r="D838" s="47"/>
      <c r="E838" s="48"/>
      <c r="F838" s="49"/>
    </row>
    <row r="839" spans="3:6" ht="14.1" customHeight="1" x14ac:dyDescent="0.2">
      <c r="C839" s="46"/>
      <c r="D839" s="47"/>
      <c r="E839" s="48"/>
      <c r="F839" s="49"/>
    </row>
    <row r="840" spans="3:6" ht="14.1" customHeight="1" x14ac:dyDescent="0.2">
      <c r="C840" s="46"/>
      <c r="D840" s="47"/>
      <c r="E840" s="48"/>
      <c r="F840" s="49"/>
    </row>
    <row r="841" spans="3:6" ht="14.1" customHeight="1" x14ac:dyDescent="0.2">
      <c r="C841" s="46"/>
      <c r="D841" s="47"/>
      <c r="E841" s="48"/>
      <c r="F841" s="49"/>
    </row>
    <row r="842" spans="3:6" ht="14.1" customHeight="1" x14ac:dyDescent="0.2">
      <c r="C842" s="46"/>
      <c r="D842" s="47"/>
      <c r="E842" s="48"/>
      <c r="F842" s="49"/>
    </row>
    <row r="843" spans="3:6" ht="14.1" customHeight="1" x14ac:dyDescent="0.2">
      <c r="C843" s="46"/>
      <c r="D843" s="47"/>
      <c r="E843" s="48"/>
      <c r="F843" s="49"/>
    </row>
    <row r="844" spans="3:6" ht="14.1" customHeight="1" x14ac:dyDescent="0.2">
      <c r="C844" s="46"/>
      <c r="D844" s="47"/>
      <c r="E844" s="48"/>
      <c r="F844" s="49"/>
    </row>
    <row r="845" spans="3:6" ht="14.1" customHeight="1" x14ac:dyDescent="0.2">
      <c r="C845" s="46"/>
      <c r="D845" s="47"/>
      <c r="E845" s="48"/>
      <c r="F845" s="49"/>
    </row>
    <row r="846" spans="3:6" ht="14.1" customHeight="1" x14ac:dyDescent="0.2">
      <c r="C846" s="46"/>
      <c r="D846" s="47"/>
      <c r="E846" s="48"/>
      <c r="F846" s="49"/>
    </row>
    <row r="847" spans="3:6" ht="14.1" customHeight="1" x14ac:dyDescent="0.2">
      <c r="C847" s="46"/>
      <c r="D847" s="47"/>
      <c r="E847" s="48"/>
      <c r="F847" s="49"/>
    </row>
    <row r="848" spans="3:6" ht="14.1" customHeight="1" x14ac:dyDescent="0.2">
      <c r="C848" s="46"/>
      <c r="D848" s="47"/>
      <c r="E848" s="48"/>
      <c r="F848" s="49"/>
    </row>
    <row r="849" spans="3:6" ht="14.1" customHeight="1" x14ac:dyDescent="0.2">
      <c r="C849" s="46"/>
      <c r="D849" s="47"/>
      <c r="E849" s="48"/>
      <c r="F849" s="49"/>
    </row>
    <row r="850" spans="3:6" ht="14.1" customHeight="1" x14ac:dyDescent="0.2">
      <c r="C850" s="46"/>
      <c r="D850" s="47"/>
      <c r="E850" s="48"/>
      <c r="F850" s="49"/>
    </row>
    <row r="851" spans="3:6" ht="14.1" customHeight="1" x14ac:dyDescent="0.2">
      <c r="C851" s="46"/>
      <c r="D851" s="47"/>
      <c r="E851" s="48"/>
      <c r="F851" s="49"/>
    </row>
    <row r="852" spans="3:6" ht="14.1" customHeight="1" x14ac:dyDescent="0.2">
      <c r="C852" s="46"/>
      <c r="D852" s="47"/>
      <c r="E852" s="48"/>
      <c r="F852" s="49"/>
    </row>
    <row r="853" spans="3:6" ht="14.1" customHeight="1" x14ac:dyDescent="0.2">
      <c r="C853" s="46"/>
      <c r="D853" s="47"/>
      <c r="E853" s="48"/>
      <c r="F853" s="49"/>
    </row>
    <row r="854" spans="3:6" ht="14.1" customHeight="1" x14ac:dyDescent="0.2">
      <c r="C854" s="46"/>
      <c r="D854" s="47"/>
      <c r="E854" s="48"/>
      <c r="F854" s="49"/>
    </row>
    <row r="855" spans="3:6" ht="14.1" customHeight="1" x14ac:dyDescent="0.2">
      <c r="C855" s="46"/>
      <c r="D855" s="47"/>
      <c r="E855" s="48"/>
      <c r="F855" s="49"/>
    </row>
    <row r="856" spans="3:6" ht="14.1" customHeight="1" x14ac:dyDescent="0.2">
      <c r="C856" s="46"/>
      <c r="D856" s="47"/>
      <c r="E856" s="48"/>
      <c r="F856" s="49"/>
    </row>
    <row r="857" spans="3:6" ht="14.1" customHeight="1" x14ac:dyDescent="0.2">
      <c r="C857" s="46"/>
      <c r="D857" s="47"/>
      <c r="E857" s="48"/>
      <c r="F857" s="49"/>
    </row>
    <row r="858" spans="3:6" ht="14.1" customHeight="1" x14ac:dyDescent="0.2">
      <c r="C858" s="46"/>
      <c r="D858" s="47"/>
      <c r="E858" s="48"/>
      <c r="F858" s="49"/>
    </row>
    <row r="859" spans="3:6" ht="14.1" customHeight="1" x14ac:dyDescent="0.2">
      <c r="C859" s="46"/>
      <c r="D859" s="47"/>
      <c r="E859" s="48"/>
      <c r="F859" s="49"/>
    </row>
    <row r="860" spans="3:6" ht="14.1" customHeight="1" x14ac:dyDescent="0.2">
      <c r="C860" s="46"/>
      <c r="D860" s="47"/>
      <c r="E860" s="48"/>
      <c r="F860" s="49"/>
    </row>
    <row r="861" spans="3:6" ht="14.1" customHeight="1" x14ac:dyDescent="0.2">
      <c r="C861" s="46"/>
      <c r="D861" s="47"/>
      <c r="E861" s="48"/>
      <c r="F861" s="49"/>
    </row>
    <row r="862" spans="3:6" ht="14.1" customHeight="1" x14ac:dyDescent="0.2">
      <c r="C862" s="46"/>
      <c r="D862" s="47"/>
      <c r="E862" s="48"/>
      <c r="F862" s="49"/>
    </row>
    <row r="863" spans="3:6" ht="14.1" customHeight="1" x14ac:dyDescent="0.2">
      <c r="C863" s="46"/>
      <c r="D863" s="47"/>
      <c r="E863" s="48"/>
      <c r="F863" s="49"/>
    </row>
    <row r="864" spans="3:6" ht="14.1" customHeight="1" x14ac:dyDescent="0.2">
      <c r="C864" s="46"/>
      <c r="D864" s="47"/>
      <c r="E864" s="48"/>
      <c r="F864" s="49"/>
    </row>
    <row r="865" spans="3:6" ht="14.1" customHeight="1" x14ac:dyDescent="0.2">
      <c r="C865" s="46"/>
      <c r="D865" s="47"/>
      <c r="E865" s="48"/>
      <c r="F865" s="49"/>
    </row>
    <row r="866" spans="3:6" ht="14.1" customHeight="1" x14ac:dyDescent="0.2">
      <c r="C866" s="46"/>
      <c r="D866" s="47"/>
      <c r="E866" s="48"/>
      <c r="F866" s="49"/>
    </row>
    <row r="867" spans="3:6" ht="14.1" customHeight="1" x14ac:dyDescent="0.2">
      <c r="C867" s="46"/>
      <c r="D867" s="47"/>
      <c r="E867" s="48"/>
      <c r="F867" s="49"/>
    </row>
    <row r="868" spans="3:6" ht="14.1" customHeight="1" x14ac:dyDescent="0.2">
      <c r="C868" s="46"/>
      <c r="D868" s="47"/>
      <c r="E868" s="48"/>
      <c r="F868" s="49"/>
    </row>
    <row r="869" spans="3:6" ht="14.1" customHeight="1" x14ac:dyDescent="0.2">
      <c r="C869" s="46"/>
      <c r="D869" s="47"/>
      <c r="E869" s="48"/>
      <c r="F869" s="49"/>
    </row>
    <row r="870" spans="3:6" ht="14.1" customHeight="1" x14ac:dyDescent="0.2">
      <c r="C870" s="46"/>
      <c r="D870" s="47"/>
      <c r="E870" s="48"/>
      <c r="F870" s="49"/>
    </row>
    <row r="871" spans="3:6" ht="14.1" customHeight="1" x14ac:dyDescent="0.2">
      <c r="C871" s="46"/>
      <c r="D871" s="47"/>
      <c r="E871" s="48"/>
      <c r="F871" s="49"/>
    </row>
    <row r="872" spans="3:6" ht="14.1" customHeight="1" x14ac:dyDescent="0.2">
      <c r="C872" s="46"/>
      <c r="D872" s="47"/>
      <c r="E872" s="48"/>
      <c r="F872" s="49"/>
    </row>
    <row r="873" spans="3:6" ht="14.1" customHeight="1" x14ac:dyDescent="0.2">
      <c r="C873" s="46"/>
      <c r="D873" s="47"/>
      <c r="E873" s="48"/>
      <c r="F873" s="49"/>
    </row>
    <row r="874" spans="3:6" ht="14.1" customHeight="1" x14ac:dyDescent="0.2">
      <c r="C874" s="46"/>
      <c r="D874" s="47"/>
      <c r="E874" s="48"/>
      <c r="F874" s="49"/>
    </row>
    <row r="875" spans="3:6" ht="14.1" customHeight="1" x14ac:dyDescent="0.2">
      <c r="C875" s="46"/>
      <c r="D875" s="47"/>
      <c r="E875" s="48"/>
      <c r="F875" s="49"/>
    </row>
    <row r="876" spans="3:6" ht="14.1" customHeight="1" x14ac:dyDescent="0.2">
      <c r="C876" s="46"/>
      <c r="D876" s="47"/>
      <c r="E876" s="48"/>
      <c r="F876" s="49"/>
    </row>
    <row r="877" spans="3:6" ht="14.1" customHeight="1" x14ac:dyDescent="0.2">
      <c r="C877" s="46"/>
      <c r="D877" s="47"/>
      <c r="E877" s="48"/>
      <c r="F877" s="49"/>
    </row>
    <row r="878" spans="3:6" ht="14.1" customHeight="1" x14ac:dyDescent="0.2">
      <c r="C878" s="46"/>
      <c r="D878" s="47"/>
      <c r="E878" s="48"/>
      <c r="F878" s="49"/>
    </row>
    <row r="879" spans="3:6" ht="14.1" customHeight="1" x14ac:dyDescent="0.2">
      <c r="C879" s="46"/>
      <c r="D879" s="47"/>
      <c r="E879" s="48"/>
      <c r="F879" s="49"/>
    </row>
    <row r="880" spans="3:6" ht="14.1" customHeight="1" x14ac:dyDescent="0.2">
      <c r="C880" s="46"/>
      <c r="D880" s="47"/>
      <c r="E880" s="48"/>
      <c r="F880" s="49"/>
    </row>
    <row r="881" spans="3:6" ht="14.1" customHeight="1" x14ac:dyDescent="0.2">
      <c r="C881" s="46"/>
      <c r="D881" s="47"/>
      <c r="E881" s="48"/>
      <c r="F881" s="49"/>
    </row>
    <row r="882" spans="3:6" ht="14.1" customHeight="1" x14ac:dyDescent="0.2">
      <c r="C882" s="46"/>
      <c r="D882" s="47"/>
      <c r="E882" s="48"/>
      <c r="F882" s="49"/>
    </row>
    <row r="883" spans="3:6" ht="14.1" customHeight="1" x14ac:dyDescent="0.2">
      <c r="C883" s="46"/>
      <c r="D883" s="47"/>
      <c r="E883" s="48"/>
      <c r="F883" s="49"/>
    </row>
    <row r="884" spans="3:6" ht="14.1" customHeight="1" x14ac:dyDescent="0.2">
      <c r="C884" s="46"/>
      <c r="D884" s="47"/>
      <c r="E884" s="48"/>
      <c r="F884" s="49"/>
    </row>
    <row r="885" spans="3:6" ht="14.1" customHeight="1" x14ac:dyDescent="0.2">
      <c r="C885" s="46"/>
      <c r="D885" s="47"/>
      <c r="E885" s="48"/>
      <c r="F885" s="49"/>
    </row>
    <row r="886" spans="3:6" ht="14.1" customHeight="1" x14ac:dyDescent="0.2">
      <c r="C886" s="46"/>
      <c r="D886" s="47"/>
      <c r="E886" s="48"/>
      <c r="F886" s="49"/>
    </row>
    <row r="887" spans="3:6" ht="14.1" customHeight="1" x14ac:dyDescent="0.2">
      <c r="C887" s="46"/>
      <c r="D887" s="47"/>
      <c r="E887" s="48"/>
      <c r="F887" s="49"/>
    </row>
    <row r="888" spans="3:6" ht="14.1" customHeight="1" x14ac:dyDescent="0.2">
      <c r="C888" s="46"/>
      <c r="D888" s="47"/>
      <c r="E888" s="48"/>
      <c r="F888" s="49"/>
    </row>
    <row r="889" spans="3:6" ht="14.1" customHeight="1" x14ac:dyDescent="0.2">
      <c r="C889" s="46"/>
      <c r="D889" s="47"/>
      <c r="E889" s="48"/>
      <c r="F889" s="49"/>
    </row>
    <row r="890" spans="3:6" ht="14.1" customHeight="1" x14ac:dyDescent="0.2">
      <c r="C890" s="46"/>
      <c r="D890" s="47"/>
      <c r="E890" s="48"/>
      <c r="F890" s="49"/>
    </row>
    <row r="891" spans="3:6" ht="14.1" customHeight="1" x14ac:dyDescent="0.2">
      <c r="C891" s="46"/>
      <c r="D891" s="47"/>
      <c r="E891" s="48"/>
      <c r="F891" s="49"/>
    </row>
    <row r="892" spans="3:6" ht="14.1" customHeight="1" x14ac:dyDescent="0.2">
      <c r="C892" s="46"/>
      <c r="D892" s="47"/>
      <c r="E892" s="48"/>
      <c r="F892" s="49"/>
    </row>
    <row r="893" spans="3:6" ht="14.1" customHeight="1" x14ac:dyDescent="0.2">
      <c r="C893" s="46"/>
      <c r="D893" s="47"/>
      <c r="E893" s="48"/>
      <c r="F893" s="49"/>
    </row>
    <row r="894" spans="3:6" ht="14.1" customHeight="1" x14ac:dyDescent="0.2">
      <c r="C894" s="46"/>
      <c r="D894" s="47"/>
      <c r="E894" s="48"/>
      <c r="F894" s="49"/>
    </row>
    <row r="895" spans="3:6" ht="14.1" customHeight="1" x14ac:dyDescent="0.2">
      <c r="C895" s="46"/>
      <c r="D895" s="47"/>
      <c r="E895" s="48"/>
      <c r="F895" s="49"/>
    </row>
    <row r="896" spans="3:6" ht="14.1" customHeight="1" x14ac:dyDescent="0.2">
      <c r="C896" s="46"/>
      <c r="D896" s="47"/>
      <c r="E896" s="48"/>
      <c r="F896" s="49"/>
    </row>
    <row r="897" spans="3:6" ht="14.1" customHeight="1" x14ac:dyDescent="0.2">
      <c r="C897" s="46"/>
      <c r="D897" s="47"/>
      <c r="E897" s="48"/>
      <c r="F897" s="49"/>
    </row>
    <row r="898" spans="3:6" ht="14.1" customHeight="1" x14ac:dyDescent="0.2">
      <c r="C898" s="46"/>
      <c r="D898" s="47"/>
      <c r="E898" s="48"/>
      <c r="F898" s="49"/>
    </row>
    <row r="899" spans="3:6" ht="14.1" customHeight="1" x14ac:dyDescent="0.2">
      <c r="C899" s="46"/>
      <c r="D899" s="47"/>
      <c r="E899" s="48"/>
      <c r="F899" s="49"/>
    </row>
    <row r="900" spans="3:6" ht="14.1" customHeight="1" x14ac:dyDescent="0.2">
      <c r="C900" s="46"/>
      <c r="D900" s="47"/>
      <c r="E900" s="48"/>
      <c r="F900" s="49"/>
    </row>
    <row r="901" spans="3:6" ht="14.1" customHeight="1" x14ac:dyDescent="0.2">
      <c r="C901" s="46"/>
      <c r="D901" s="47"/>
      <c r="E901" s="48"/>
      <c r="F901" s="49"/>
    </row>
    <row r="902" spans="3:6" ht="14.1" customHeight="1" x14ac:dyDescent="0.2">
      <c r="C902" s="46"/>
      <c r="D902" s="47"/>
      <c r="E902" s="48"/>
      <c r="F902" s="49"/>
    </row>
    <row r="903" spans="3:6" ht="14.1" customHeight="1" x14ac:dyDescent="0.2">
      <c r="C903" s="46"/>
      <c r="D903" s="47"/>
      <c r="E903" s="48"/>
      <c r="F903" s="49"/>
    </row>
    <row r="904" spans="3:6" ht="14.1" customHeight="1" x14ac:dyDescent="0.2">
      <c r="C904" s="46"/>
      <c r="D904" s="47"/>
      <c r="E904" s="48"/>
      <c r="F904" s="49"/>
    </row>
    <row r="905" spans="3:6" ht="14.1" customHeight="1" x14ac:dyDescent="0.2">
      <c r="C905" s="46"/>
      <c r="D905" s="47"/>
      <c r="E905" s="48"/>
      <c r="F905" s="49"/>
    </row>
    <row r="906" spans="3:6" ht="14.1" customHeight="1" x14ac:dyDescent="0.2">
      <c r="C906" s="46"/>
      <c r="D906" s="47"/>
      <c r="E906" s="48"/>
      <c r="F906" s="49"/>
    </row>
    <row r="907" spans="3:6" ht="14.1" customHeight="1" x14ac:dyDescent="0.2">
      <c r="C907" s="46"/>
      <c r="D907" s="47"/>
      <c r="E907" s="48"/>
      <c r="F907" s="49"/>
    </row>
    <row r="908" spans="3:6" ht="14.1" customHeight="1" x14ac:dyDescent="0.2">
      <c r="C908" s="46"/>
      <c r="D908" s="47"/>
      <c r="E908" s="48"/>
      <c r="F908" s="49"/>
    </row>
    <row r="909" spans="3:6" ht="14.1" customHeight="1" x14ac:dyDescent="0.2">
      <c r="C909" s="46"/>
      <c r="D909" s="47"/>
      <c r="E909" s="48"/>
      <c r="F909" s="49"/>
    </row>
    <row r="910" spans="3:6" ht="14.1" customHeight="1" x14ac:dyDescent="0.2">
      <c r="C910" s="46"/>
      <c r="D910" s="47"/>
      <c r="E910" s="48"/>
      <c r="F910" s="49"/>
    </row>
    <row r="911" spans="3:6" ht="14.1" customHeight="1" x14ac:dyDescent="0.2">
      <c r="C911" s="46"/>
      <c r="D911" s="47"/>
      <c r="E911" s="48"/>
      <c r="F911" s="49"/>
    </row>
    <row r="912" spans="3:6" ht="14.1" customHeight="1" x14ac:dyDescent="0.2">
      <c r="C912" s="46"/>
      <c r="D912" s="47"/>
      <c r="E912" s="48"/>
      <c r="F912" s="49"/>
    </row>
    <row r="913" spans="3:6" ht="14.1" customHeight="1" x14ac:dyDescent="0.2">
      <c r="C913" s="46"/>
      <c r="D913" s="47"/>
      <c r="E913" s="48"/>
      <c r="F913" s="49"/>
    </row>
    <row r="914" spans="3:6" ht="14.1" customHeight="1" x14ac:dyDescent="0.2">
      <c r="C914" s="46"/>
      <c r="D914" s="47"/>
      <c r="E914" s="48"/>
      <c r="F914" s="49"/>
    </row>
    <row r="915" spans="3:6" ht="14.1" customHeight="1" x14ac:dyDescent="0.2">
      <c r="C915" s="46"/>
      <c r="D915" s="47"/>
      <c r="E915" s="48"/>
      <c r="F915" s="49"/>
    </row>
    <row r="916" spans="3:6" ht="14.1" customHeight="1" x14ac:dyDescent="0.2">
      <c r="C916" s="46"/>
      <c r="D916" s="47"/>
      <c r="E916" s="48"/>
      <c r="F916" s="49"/>
    </row>
    <row r="917" spans="3:6" ht="14.1" customHeight="1" x14ac:dyDescent="0.2">
      <c r="C917" s="46"/>
      <c r="D917" s="47"/>
      <c r="E917" s="48"/>
      <c r="F917" s="49"/>
    </row>
    <row r="918" spans="3:6" ht="14.1" customHeight="1" x14ac:dyDescent="0.2">
      <c r="C918" s="46"/>
      <c r="D918" s="47"/>
      <c r="E918" s="48"/>
      <c r="F918" s="49"/>
    </row>
    <row r="919" spans="3:6" ht="14.1" customHeight="1" x14ac:dyDescent="0.2">
      <c r="C919" s="46"/>
      <c r="D919" s="47"/>
      <c r="E919" s="48"/>
      <c r="F919" s="49"/>
    </row>
    <row r="920" spans="3:6" ht="14.1" customHeight="1" x14ac:dyDescent="0.2">
      <c r="C920" s="46"/>
      <c r="D920" s="47"/>
      <c r="E920" s="48"/>
      <c r="F920" s="49"/>
    </row>
    <row r="921" spans="3:6" ht="14.1" customHeight="1" x14ac:dyDescent="0.2">
      <c r="C921" s="46"/>
      <c r="D921" s="47"/>
      <c r="E921" s="48"/>
      <c r="F921" s="49"/>
    </row>
    <row r="922" spans="3:6" ht="14.1" customHeight="1" x14ac:dyDescent="0.2">
      <c r="C922" s="46"/>
      <c r="D922" s="47"/>
      <c r="E922" s="48"/>
      <c r="F922" s="49"/>
    </row>
    <row r="923" spans="3:6" ht="14.1" customHeight="1" x14ac:dyDescent="0.2">
      <c r="C923" s="46"/>
      <c r="D923" s="47"/>
      <c r="E923" s="48"/>
      <c r="F923" s="49"/>
    </row>
    <row r="924" spans="3:6" ht="14.1" customHeight="1" x14ac:dyDescent="0.2">
      <c r="C924" s="46"/>
      <c r="D924" s="47"/>
      <c r="E924" s="48"/>
      <c r="F924" s="49"/>
    </row>
    <row r="925" spans="3:6" ht="14.1" customHeight="1" x14ac:dyDescent="0.2">
      <c r="C925" s="46"/>
      <c r="D925" s="47"/>
      <c r="E925" s="48"/>
      <c r="F925" s="49"/>
    </row>
    <row r="926" spans="3:6" ht="14.1" customHeight="1" x14ac:dyDescent="0.2">
      <c r="C926" s="46"/>
      <c r="D926" s="47"/>
      <c r="E926" s="48"/>
      <c r="F926" s="49"/>
    </row>
    <row r="927" spans="3:6" ht="14.1" customHeight="1" x14ac:dyDescent="0.2">
      <c r="C927" s="46"/>
      <c r="D927" s="47"/>
      <c r="E927" s="48"/>
      <c r="F927" s="49"/>
    </row>
    <row r="928" spans="3:6" ht="14.1" customHeight="1" x14ac:dyDescent="0.2">
      <c r="C928" s="46"/>
      <c r="D928" s="47"/>
      <c r="E928" s="48"/>
      <c r="F928" s="49"/>
    </row>
    <row r="929" spans="3:6" ht="14.1" customHeight="1" x14ac:dyDescent="0.2">
      <c r="C929" s="46"/>
      <c r="D929" s="47"/>
      <c r="E929" s="48"/>
      <c r="F929" s="49"/>
    </row>
    <row r="930" spans="3:6" ht="14.1" customHeight="1" x14ac:dyDescent="0.2">
      <c r="C930" s="46"/>
      <c r="D930" s="47"/>
      <c r="E930" s="48"/>
      <c r="F930" s="49"/>
    </row>
    <row r="931" spans="3:6" ht="14.1" customHeight="1" x14ac:dyDescent="0.2">
      <c r="C931" s="46"/>
      <c r="D931" s="47"/>
      <c r="E931" s="48"/>
      <c r="F931" s="49"/>
    </row>
    <row r="932" spans="3:6" ht="14.1" customHeight="1" x14ac:dyDescent="0.2">
      <c r="C932" s="46"/>
      <c r="D932" s="47"/>
      <c r="E932" s="48"/>
      <c r="F932" s="49"/>
    </row>
    <row r="933" spans="3:6" ht="14.1" customHeight="1" x14ac:dyDescent="0.2">
      <c r="C933" s="46"/>
      <c r="D933" s="47"/>
      <c r="E933" s="48"/>
      <c r="F933" s="49"/>
    </row>
    <row r="934" spans="3:6" ht="14.1" customHeight="1" x14ac:dyDescent="0.2">
      <c r="C934" s="46"/>
      <c r="D934" s="47"/>
      <c r="E934" s="48"/>
      <c r="F934" s="49"/>
    </row>
    <row r="935" spans="3:6" ht="14.1" customHeight="1" x14ac:dyDescent="0.2">
      <c r="C935" s="46"/>
      <c r="D935" s="47"/>
      <c r="E935" s="48"/>
      <c r="F935" s="49"/>
    </row>
    <row r="936" spans="3:6" ht="14.1" customHeight="1" x14ac:dyDescent="0.2">
      <c r="C936" s="46"/>
      <c r="D936" s="47"/>
      <c r="E936" s="48"/>
      <c r="F936" s="49"/>
    </row>
    <row r="937" spans="3:6" ht="14.1" customHeight="1" x14ac:dyDescent="0.2">
      <c r="C937" s="46"/>
      <c r="D937" s="47"/>
      <c r="E937" s="48"/>
      <c r="F937" s="49"/>
    </row>
    <row r="938" spans="3:6" ht="14.1" customHeight="1" x14ac:dyDescent="0.2">
      <c r="C938" s="46"/>
      <c r="D938" s="47"/>
      <c r="E938" s="48"/>
      <c r="F938" s="49"/>
    </row>
    <row r="939" spans="3:6" ht="14.1" customHeight="1" x14ac:dyDescent="0.2">
      <c r="C939" s="46"/>
      <c r="D939" s="47"/>
      <c r="E939" s="48"/>
      <c r="F939" s="49"/>
    </row>
    <row r="940" spans="3:6" ht="14.1" customHeight="1" x14ac:dyDescent="0.2">
      <c r="C940" s="46"/>
      <c r="D940" s="47"/>
      <c r="E940" s="48"/>
      <c r="F940" s="49"/>
    </row>
    <row r="941" spans="3:6" ht="14.1" customHeight="1" x14ac:dyDescent="0.2">
      <c r="C941" s="46"/>
      <c r="D941" s="47"/>
      <c r="E941" s="48"/>
      <c r="F941" s="49"/>
    </row>
    <row r="942" spans="3:6" ht="14.1" customHeight="1" x14ac:dyDescent="0.2">
      <c r="C942" s="46"/>
      <c r="D942" s="47"/>
      <c r="E942" s="48"/>
      <c r="F942" s="49"/>
    </row>
    <row r="943" spans="3:6" ht="14.1" customHeight="1" x14ac:dyDescent="0.2">
      <c r="C943" s="46"/>
      <c r="D943" s="47"/>
      <c r="E943" s="48"/>
      <c r="F943" s="49"/>
    </row>
    <row r="944" spans="3:6" ht="14.1" customHeight="1" x14ac:dyDescent="0.2">
      <c r="C944" s="46"/>
      <c r="D944" s="47"/>
      <c r="E944" s="48"/>
      <c r="F944" s="49"/>
    </row>
    <row r="945" spans="3:6" ht="14.1" customHeight="1" x14ac:dyDescent="0.2">
      <c r="C945" s="46"/>
      <c r="D945" s="47"/>
      <c r="E945" s="48"/>
      <c r="F945" s="49"/>
    </row>
    <row r="946" spans="3:6" ht="14.1" customHeight="1" x14ac:dyDescent="0.2">
      <c r="C946" s="46"/>
      <c r="D946" s="47"/>
      <c r="E946" s="48"/>
      <c r="F946" s="49"/>
    </row>
    <row r="947" spans="3:6" ht="14.1" customHeight="1" x14ac:dyDescent="0.2">
      <c r="C947" s="46"/>
      <c r="D947" s="47"/>
      <c r="E947" s="48"/>
      <c r="F947" s="49"/>
    </row>
    <row r="948" spans="3:6" ht="14.1" customHeight="1" x14ac:dyDescent="0.2">
      <c r="C948" s="46"/>
      <c r="D948" s="47"/>
      <c r="E948" s="48"/>
      <c r="F948" s="49"/>
    </row>
    <row r="949" spans="3:6" ht="14.1" customHeight="1" x14ac:dyDescent="0.2">
      <c r="C949" s="46"/>
      <c r="D949" s="47"/>
      <c r="E949" s="48"/>
      <c r="F949" s="49"/>
    </row>
    <row r="950" spans="3:6" ht="14.1" customHeight="1" x14ac:dyDescent="0.2">
      <c r="C950" s="46"/>
      <c r="D950" s="47"/>
      <c r="E950" s="48"/>
      <c r="F950" s="49"/>
    </row>
    <row r="951" spans="3:6" ht="14.1" customHeight="1" x14ac:dyDescent="0.2">
      <c r="C951" s="46"/>
      <c r="D951" s="47"/>
      <c r="E951" s="48"/>
      <c r="F951" s="49"/>
    </row>
    <row r="952" spans="3:6" ht="14.1" customHeight="1" x14ac:dyDescent="0.2">
      <c r="C952" s="46"/>
      <c r="D952" s="47"/>
      <c r="E952" s="48"/>
      <c r="F952" s="49"/>
    </row>
    <row r="953" spans="3:6" ht="14.1" customHeight="1" x14ac:dyDescent="0.2">
      <c r="C953" s="46"/>
      <c r="D953" s="47"/>
      <c r="E953" s="48"/>
      <c r="F953" s="49"/>
    </row>
    <row r="954" spans="3:6" ht="14.1" customHeight="1" x14ac:dyDescent="0.2">
      <c r="C954" s="46"/>
      <c r="D954" s="47"/>
      <c r="E954" s="48"/>
      <c r="F954" s="49"/>
    </row>
    <row r="955" spans="3:6" ht="14.1" customHeight="1" x14ac:dyDescent="0.2">
      <c r="C955" s="46"/>
      <c r="D955" s="47"/>
      <c r="E955" s="48"/>
      <c r="F955" s="49"/>
    </row>
    <row r="956" spans="3:6" ht="14.1" customHeight="1" x14ac:dyDescent="0.2">
      <c r="C956" s="46"/>
      <c r="D956" s="47"/>
      <c r="E956" s="48"/>
      <c r="F956" s="49"/>
    </row>
    <row r="957" spans="3:6" ht="14.1" customHeight="1" x14ac:dyDescent="0.2">
      <c r="C957" s="46"/>
      <c r="D957" s="47"/>
      <c r="E957" s="48"/>
      <c r="F957" s="49"/>
    </row>
    <row r="958" spans="3:6" ht="14.1" customHeight="1" x14ac:dyDescent="0.2">
      <c r="C958" s="46"/>
      <c r="D958" s="47"/>
      <c r="E958" s="48"/>
      <c r="F958" s="49"/>
    </row>
    <row r="959" spans="3:6" ht="14.1" customHeight="1" x14ac:dyDescent="0.2">
      <c r="C959" s="46"/>
      <c r="D959" s="47"/>
      <c r="E959" s="48"/>
      <c r="F959" s="49"/>
    </row>
    <row r="960" spans="3:6" ht="14.1" customHeight="1" x14ac:dyDescent="0.2">
      <c r="C960" s="46"/>
      <c r="D960" s="47"/>
      <c r="E960" s="48"/>
      <c r="F960" s="49"/>
    </row>
    <row r="961" spans="3:6" ht="14.1" customHeight="1" x14ac:dyDescent="0.2">
      <c r="C961" s="46"/>
      <c r="D961" s="47"/>
      <c r="E961" s="48"/>
      <c r="F961" s="49"/>
    </row>
    <row r="962" spans="3:6" ht="14.1" customHeight="1" x14ac:dyDescent="0.2">
      <c r="C962" s="46"/>
      <c r="D962" s="47"/>
      <c r="E962" s="48"/>
      <c r="F962" s="49"/>
    </row>
    <row r="963" spans="3:6" ht="14.1" customHeight="1" x14ac:dyDescent="0.2">
      <c r="C963" s="46"/>
      <c r="D963" s="47"/>
      <c r="E963" s="48"/>
      <c r="F963" s="49"/>
    </row>
    <row r="964" spans="3:6" ht="14.1" customHeight="1" x14ac:dyDescent="0.2">
      <c r="C964" s="46"/>
      <c r="D964" s="47"/>
      <c r="E964" s="48"/>
      <c r="F964" s="49"/>
    </row>
    <row r="965" spans="3:6" ht="14.1" customHeight="1" x14ac:dyDescent="0.2">
      <c r="C965" s="46"/>
      <c r="D965" s="47"/>
      <c r="E965" s="48"/>
      <c r="F965" s="49"/>
    </row>
    <row r="966" spans="3:6" ht="14.1" customHeight="1" x14ac:dyDescent="0.2">
      <c r="C966" s="46"/>
      <c r="D966" s="47"/>
      <c r="E966" s="48"/>
      <c r="F966" s="49"/>
    </row>
    <row r="967" spans="3:6" ht="14.1" customHeight="1" x14ac:dyDescent="0.2">
      <c r="C967" s="46"/>
      <c r="D967" s="47"/>
      <c r="E967" s="48"/>
      <c r="F967" s="49"/>
    </row>
    <row r="968" spans="3:6" ht="14.1" customHeight="1" x14ac:dyDescent="0.2">
      <c r="C968" s="46"/>
      <c r="D968" s="47"/>
      <c r="E968" s="48"/>
      <c r="F968" s="49"/>
    </row>
    <row r="969" spans="3:6" ht="14.1" customHeight="1" x14ac:dyDescent="0.2">
      <c r="C969" s="46"/>
      <c r="D969" s="47"/>
      <c r="E969" s="48"/>
      <c r="F969" s="49"/>
    </row>
    <row r="970" spans="3:6" ht="14.1" customHeight="1" x14ac:dyDescent="0.2">
      <c r="C970" s="46"/>
      <c r="D970" s="47"/>
      <c r="E970" s="48"/>
      <c r="F970" s="49"/>
    </row>
    <row r="971" spans="3:6" ht="14.1" customHeight="1" x14ac:dyDescent="0.2">
      <c r="C971" s="46"/>
      <c r="D971" s="47"/>
      <c r="E971" s="48"/>
      <c r="F971" s="49"/>
    </row>
    <row r="972" spans="3:6" ht="14.1" customHeight="1" x14ac:dyDescent="0.2">
      <c r="C972" s="46"/>
      <c r="D972" s="47"/>
      <c r="E972" s="48"/>
      <c r="F972" s="49"/>
    </row>
    <row r="973" spans="3:6" ht="14.1" customHeight="1" x14ac:dyDescent="0.2">
      <c r="C973" s="46"/>
      <c r="D973" s="47"/>
      <c r="E973" s="48"/>
      <c r="F973" s="49"/>
    </row>
    <row r="974" spans="3:6" ht="14.1" customHeight="1" x14ac:dyDescent="0.2">
      <c r="C974" s="46"/>
      <c r="D974" s="47"/>
      <c r="E974" s="48"/>
      <c r="F974" s="49"/>
    </row>
    <row r="975" spans="3:6" ht="14.1" customHeight="1" x14ac:dyDescent="0.2">
      <c r="C975" s="46"/>
      <c r="D975" s="47"/>
      <c r="E975" s="48"/>
      <c r="F975" s="49"/>
    </row>
    <row r="976" spans="3:6" ht="14.1" customHeight="1" x14ac:dyDescent="0.2">
      <c r="C976" s="46"/>
      <c r="D976" s="47"/>
      <c r="E976" s="48"/>
      <c r="F976" s="49"/>
    </row>
    <row r="977" spans="3:6" ht="14.1" customHeight="1" x14ac:dyDescent="0.2">
      <c r="C977" s="46"/>
      <c r="D977" s="47"/>
      <c r="E977" s="48"/>
      <c r="F977" s="49"/>
    </row>
    <row r="978" spans="3:6" ht="14.1" customHeight="1" x14ac:dyDescent="0.2">
      <c r="C978" s="46"/>
      <c r="D978" s="47"/>
      <c r="E978" s="48"/>
      <c r="F978" s="49"/>
    </row>
    <row r="979" spans="3:6" ht="14.1" customHeight="1" x14ac:dyDescent="0.2">
      <c r="C979" s="46"/>
      <c r="D979" s="47"/>
      <c r="E979" s="48"/>
      <c r="F979" s="49"/>
    </row>
    <row r="980" spans="3:6" ht="14.1" customHeight="1" x14ac:dyDescent="0.2">
      <c r="C980" s="46"/>
      <c r="D980" s="47"/>
      <c r="E980" s="48"/>
      <c r="F980" s="49"/>
    </row>
    <row r="981" spans="3:6" ht="14.1" customHeight="1" x14ac:dyDescent="0.2">
      <c r="C981" s="46"/>
      <c r="D981" s="47"/>
      <c r="E981" s="48"/>
      <c r="F981" s="49"/>
    </row>
    <row r="982" spans="3:6" ht="14.1" customHeight="1" x14ac:dyDescent="0.2">
      <c r="C982" s="46"/>
      <c r="D982" s="47"/>
      <c r="E982" s="48"/>
      <c r="F982" s="49"/>
    </row>
    <row r="983" spans="3:6" ht="14.1" customHeight="1" x14ac:dyDescent="0.2">
      <c r="C983" s="46"/>
      <c r="D983" s="47"/>
      <c r="E983" s="48"/>
      <c r="F983" s="49"/>
    </row>
    <row r="984" spans="3:6" ht="14.1" customHeight="1" x14ac:dyDescent="0.2">
      <c r="C984" s="46"/>
      <c r="D984" s="47"/>
      <c r="E984" s="48"/>
      <c r="F984" s="49"/>
    </row>
    <row r="985" spans="3:6" ht="14.1" customHeight="1" x14ac:dyDescent="0.2">
      <c r="C985" s="46"/>
      <c r="D985" s="47"/>
      <c r="E985" s="48"/>
      <c r="F985" s="49"/>
    </row>
    <row r="986" spans="3:6" ht="14.1" customHeight="1" x14ac:dyDescent="0.2">
      <c r="C986" s="46"/>
      <c r="D986" s="47"/>
      <c r="E986" s="48"/>
      <c r="F986" s="49"/>
    </row>
    <row r="987" spans="3:6" ht="14.1" customHeight="1" x14ac:dyDescent="0.2">
      <c r="C987" s="46"/>
      <c r="D987" s="47"/>
      <c r="E987" s="48"/>
      <c r="F987" s="49"/>
    </row>
    <row r="988" spans="3:6" ht="14.1" customHeight="1" x14ac:dyDescent="0.2">
      <c r="C988" s="46"/>
      <c r="D988" s="47"/>
      <c r="E988" s="48"/>
      <c r="F988" s="49"/>
    </row>
    <row r="989" spans="3:6" ht="14.1" customHeight="1" x14ac:dyDescent="0.2">
      <c r="C989" s="46"/>
      <c r="D989" s="47"/>
      <c r="E989" s="48"/>
      <c r="F989" s="49"/>
    </row>
    <row r="990" spans="3:6" ht="14.1" customHeight="1" x14ac:dyDescent="0.2">
      <c r="C990" s="46"/>
      <c r="D990" s="47"/>
      <c r="E990" s="48"/>
      <c r="F990" s="49"/>
    </row>
    <row r="991" spans="3:6" ht="14.1" customHeight="1" x14ac:dyDescent="0.2">
      <c r="C991" s="46"/>
      <c r="D991" s="47"/>
      <c r="E991" s="48"/>
      <c r="F991" s="49"/>
    </row>
    <row r="992" spans="3:6" ht="14.1" customHeight="1" x14ac:dyDescent="0.2">
      <c r="C992" s="46"/>
      <c r="D992" s="47"/>
      <c r="E992" s="48"/>
      <c r="F992" s="49"/>
    </row>
    <row r="993" spans="3:6" ht="14.1" customHeight="1" x14ac:dyDescent="0.2">
      <c r="C993" s="46"/>
      <c r="D993" s="47"/>
      <c r="E993" s="48"/>
      <c r="F993" s="49"/>
    </row>
    <row r="994" spans="3:6" ht="14.1" customHeight="1" x14ac:dyDescent="0.2">
      <c r="C994" s="46"/>
      <c r="D994" s="47"/>
      <c r="E994" s="48"/>
      <c r="F994" s="49"/>
    </row>
    <row r="995" spans="3:6" ht="14.1" customHeight="1" x14ac:dyDescent="0.2">
      <c r="C995" s="46"/>
      <c r="D995" s="47"/>
      <c r="E995" s="48"/>
      <c r="F995" s="49"/>
    </row>
    <row r="996" spans="3:6" ht="14.1" customHeight="1" x14ac:dyDescent="0.2">
      <c r="C996" s="46"/>
      <c r="D996" s="47"/>
      <c r="E996" s="48"/>
      <c r="F996" s="49"/>
    </row>
    <row r="997" spans="3:6" ht="14.1" customHeight="1" x14ac:dyDescent="0.2">
      <c r="C997" s="46"/>
      <c r="D997" s="47"/>
      <c r="E997" s="48"/>
      <c r="F997" s="49"/>
    </row>
    <row r="998" spans="3:6" ht="14.1" customHeight="1" x14ac:dyDescent="0.2">
      <c r="C998" s="46"/>
      <c r="D998" s="47"/>
      <c r="E998" s="48"/>
      <c r="F998" s="49"/>
    </row>
    <row r="999" spans="3:6" ht="14.1" customHeight="1" x14ac:dyDescent="0.2">
      <c r="C999" s="46"/>
      <c r="D999" s="47"/>
      <c r="E999" s="48"/>
      <c r="F999" s="49"/>
    </row>
    <row r="1000" spans="3:6" ht="14.1" customHeight="1" x14ac:dyDescent="0.2">
      <c r="C1000" s="46"/>
      <c r="D1000" s="47"/>
      <c r="E1000" s="48"/>
      <c r="F1000" s="49"/>
    </row>
    <row r="1001" spans="3:6" ht="14.1" customHeight="1" x14ac:dyDescent="0.2">
      <c r="C1001" s="46"/>
      <c r="D1001" s="47"/>
      <c r="E1001" s="48"/>
      <c r="F1001" s="49"/>
    </row>
    <row r="1002" spans="3:6" ht="14.1" customHeight="1" x14ac:dyDescent="0.2">
      <c r="C1002" s="46"/>
      <c r="D1002" s="47"/>
      <c r="E1002" s="48"/>
      <c r="F1002" s="49"/>
    </row>
    <row r="1003" spans="3:6" ht="14.1" customHeight="1" x14ac:dyDescent="0.2">
      <c r="C1003" s="46"/>
      <c r="D1003" s="47"/>
      <c r="E1003" s="48"/>
      <c r="F1003" s="49"/>
    </row>
    <row r="1004" spans="3:6" ht="14.1" customHeight="1" x14ac:dyDescent="0.2">
      <c r="C1004" s="46"/>
      <c r="D1004" s="47"/>
      <c r="E1004" s="48"/>
      <c r="F1004" s="49"/>
    </row>
    <row r="1005" spans="3:6" ht="14.1" customHeight="1" x14ac:dyDescent="0.2">
      <c r="C1005" s="46"/>
      <c r="D1005" s="47"/>
      <c r="E1005" s="48"/>
      <c r="F1005" s="49"/>
    </row>
    <row r="1006" spans="3:6" ht="14.1" customHeight="1" x14ac:dyDescent="0.2">
      <c r="C1006" s="46"/>
      <c r="D1006" s="47"/>
      <c r="E1006" s="48"/>
      <c r="F1006" s="49"/>
    </row>
    <row r="1007" spans="3:6" ht="14.1" customHeight="1" x14ac:dyDescent="0.2">
      <c r="C1007" s="46"/>
      <c r="D1007" s="47"/>
      <c r="E1007" s="48"/>
      <c r="F1007" s="49"/>
    </row>
    <row r="1008" spans="3:6" ht="14.1" customHeight="1" x14ac:dyDescent="0.2">
      <c r="C1008" s="46"/>
      <c r="D1008" s="47"/>
      <c r="E1008" s="48"/>
      <c r="F1008" s="49"/>
    </row>
    <row r="1009" spans="3:6" ht="14.1" customHeight="1" x14ac:dyDescent="0.2">
      <c r="C1009" s="46"/>
      <c r="D1009" s="47"/>
      <c r="E1009" s="48"/>
      <c r="F1009" s="49"/>
    </row>
    <row r="1010" spans="3:6" ht="14.1" customHeight="1" x14ac:dyDescent="0.2">
      <c r="C1010" s="46"/>
      <c r="D1010" s="47"/>
      <c r="E1010" s="48"/>
      <c r="F1010" s="49"/>
    </row>
    <row r="1011" spans="3:6" ht="14.1" customHeight="1" x14ac:dyDescent="0.2">
      <c r="C1011" s="46"/>
      <c r="D1011" s="47"/>
      <c r="E1011" s="48"/>
      <c r="F1011" s="49"/>
    </row>
    <row r="1012" spans="3:6" ht="14.1" customHeight="1" x14ac:dyDescent="0.2">
      <c r="C1012" s="46"/>
      <c r="D1012" s="47"/>
      <c r="E1012" s="48"/>
      <c r="F1012" s="49"/>
    </row>
    <row r="1013" spans="3:6" ht="14.1" customHeight="1" x14ac:dyDescent="0.2">
      <c r="C1013" s="46"/>
      <c r="D1013" s="47"/>
      <c r="E1013" s="48"/>
      <c r="F1013" s="49"/>
    </row>
    <row r="1014" spans="3:6" ht="14.1" customHeight="1" x14ac:dyDescent="0.2">
      <c r="C1014" s="46"/>
      <c r="D1014" s="47"/>
      <c r="E1014" s="48"/>
      <c r="F1014" s="49"/>
    </row>
    <row r="1015" spans="3:6" ht="14.1" customHeight="1" x14ac:dyDescent="0.2">
      <c r="C1015" s="46"/>
      <c r="D1015" s="47"/>
      <c r="E1015" s="48"/>
      <c r="F1015" s="49"/>
    </row>
    <row r="1016" spans="3:6" ht="14.1" customHeight="1" x14ac:dyDescent="0.2">
      <c r="C1016" s="46"/>
      <c r="D1016" s="47"/>
      <c r="E1016" s="48"/>
      <c r="F1016" s="49"/>
    </row>
    <row r="1017" spans="3:6" ht="14.1" customHeight="1" x14ac:dyDescent="0.2">
      <c r="C1017" s="46"/>
      <c r="D1017" s="47"/>
      <c r="E1017" s="48"/>
      <c r="F1017" s="49"/>
    </row>
    <row r="1018" spans="3:6" ht="14.1" customHeight="1" x14ac:dyDescent="0.2">
      <c r="C1018" s="46"/>
      <c r="D1018" s="47"/>
      <c r="E1018" s="48"/>
      <c r="F1018" s="49"/>
    </row>
    <row r="1019" spans="3:6" ht="14.1" customHeight="1" x14ac:dyDescent="0.2">
      <c r="C1019" s="46"/>
      <c r="D1019" s="47"/>
      <c r="E1019" s="48"/>
      <c r="F1019" s="49"/>
    </row>
    <row r="1020" spans="3:6" ht="14.1" customHeight="1" x14ac:dyDescent="0.2">
      <c r="C1020" s="46"/>
      <c r="D1020" s="47"/>
      <c r="E1020" s="48"/>
      <c r="F1020" s="49"/>
    </row>
    <row r="1021" spans="3:6" ht="14.1" customHeight="1" x14ac:dyDescent="0.2">
      <c r="C1021" s="46"/>
      <c r="D1021" s="47"/>
      <c r="E1021" s="48"/>
      <c r="F1021" s="49"/>
    </row>
    <row r="1022" spans="3:6" ht="14.1" customHeight="1" x14ac:dyDescent="0.2">
      <c r="C1022" s="46"/>
      <c r="D1022" s="47"/>
      <c r="E1022" s="48"/>
      <c r="F1022" s="49"/>
    </row>
    <row r="1023" spans="3:6" ht="14.1" customHeight="1" x14ac:dyDescent="0.2">
      <c r="C1023" s="46"/>
      <c r="D1023" s="47"/>
      <c r="E1023" s="48"/>
      <c r="F1023" s="49"/>
    </row>
    <row r="1024" spans="3:6" ht="14.1" customHeight="1" x14ac:dyDescent="0.2">
      <c r="C1024" s="46"/>
      <c r="D1024" s="47"/>
      <c r="E1024" s="48"/>
      <c r="F1024" s="49"/>
    </row>
    <row r="1025" spans="3:6" ht="14.1" customHeight="1" x14ac:dyDescent="0.2">
      <c r="C1025" s="46"/>
      <c r="D1025" s="47"/>
      <c r="E1025" s="48"/>
      <c r="F1025" s="49"/>
    </row>
    <row r="1026" spans="3:6" ht="14.1" customHeight="1" x14ac:dyDescent="0.2">
      <c r="C1026" s="46"/>
      <c r="D1026" s="47"/>
      <c r="E1026" s="48"/>
      <c r="F1026" s="49"/>
    </row>
    <row r="1027" spans="3:6" ht="14.1" customHeight="1" x14ac:dyDescent="0.2">
      <c r="C1027" s="46"/>
      <c r="D1027" s="47"/>
      <c r="E1027" s="48"/>
      <c r="F1027" s="49"/>
    </row>
    <row r="1028" spans="3:6" ht="14.1" customHeight="1" x14ac:dyDescent="0.2">
      <c r="C1028" s="46"/>
      <c r="D1028" s="47"/>
      <c r="E1028" s="48"/>
      <c r="F1028" s="49"/>
    </row>
    <row r="1029" spans="3:6" ht="14.1" customHeight="1" x14ac:dyDescent="0.2">
      <c r="C1029" s="46"/>
      <c r="D1029" s="47"/>
      <c r="E1029" s="48"/>
      <c r="F1029" s="49"/>
    </row>
    <row r="1030" spans="3:6" ht="14.1" customHeight="1" x14ac:dyDescent="0.2">
      <c r="C1030" s="46"/>
      <c r="D1030" s="47"/>
      <c r="E1030" s="48"/>
      <c r="F1030" s="49"/>
    </row>
    <row r="1031" spans="3:6" ht="14.1" customHeight="1" x14ac:dyDescent="0.2">
      <c r="C1031" s="46"/>
      <c r="D1031" s="47"/>
      <c r="E1031" s="48"/>
      <c r="F1031" s="49"/>
    </row>
    <row r="1032" spans="3:6" ht="14.1" customHeight="1" x14ac:dyDescent="0.2">
      <c r="C1032" s="46"/>
      <c r="D1032" s="47"/>
      <c r="E1032" s="48"/>
      <c r="F1032" s="49"/>
    </row>
    <row r="1033" spans="3:6" ht="14.1" customHeight="1" x14ac:dyDescent="0.2">
      <c r="C1033" s="46"/>
      <c r="D1033" s="47"/>
      <c r="E1033" s="48"/>
      <c r="F1033" s="49"/>
    </row>
    <row r="1034" spans="3:6" ht="14.1" customHeight="1" x14ac:dyDescent="0.2">
      <c r="C1034" s="46"/>
      <c r="D1034" s="47"/>
      <c r="E1034" s="48"/>
      <c r="F1034" s="49"/>
    </row>
    <row r="1035" spans="3:6" ht="14.1" customHeight="1" x14ac:dyDescent="0.2">
      <c r="C1035" s="46"/>
      <c r="D1035" s="47"/>
      <c r="E1035" s="48"/>
      <c r="F1035" s="49"/>
    </row>
    <row r="1036" spans="3:6" ht="14.1" customHeight="1" x14ac:dyDescent="0.2">
      <c r="C1036" s="46"/>
      <c r="D1036" s="47"/>
      <c r="E1036" s="48"/>
      <c r="F1036" s="49"/>
    </row>
    <row r="1037" spans="3:6" ht="14.1" customHeight="1" x14ac:dyDescent="0.2">
      <c r="C1037" s="46"/>
      <c r="D1037" s="47"/>
      <c r="E1037" s="48"/>
      <c r="F1037" s="49"/>
    </row>
    <row r="1038" spans="3:6" ht="14.1" customHeight="1" x14ac:dyDescent="0.2">
      <c r="C1038" s="46"/>
      <c r="D1038" s="47"/>
      <c r="E1038" s="48"/>
      <c r="F1038" s="49"/>
    </row>
    <row r="1039" spans="3:6" ht="14.1" customHeight="1" x14ac:dyDescent="0.2">
      <c r="C1039" s="46"/>
      <c r="D1039" s="47"/>
      <c r="E1039" s="48"/>
      <c r="F1039" s="49"/>
    </row>
    <row r="1040" spans="3:6" ht="14.1" customHeight="1" x14ac:dyDescent="0.2">
      <c r="C1040" s="46"/>
      <c r="D1040" s="47"/>
      <c r="E1040" s="48"/>
      <c r="F1040" s="49"/>
    </row>
    <row r="1041" spans="3:6" ht="14.1" customHeight="1" x14ac:dyDescent="0.2">
      <c r="C1041" s="46"/>
      <c r="D1041" s="47"/>
      <c r="E1041" s="48"/>
      <c r="F1041" s="49"/>
    </row>
    <row r="1042" spans="3:6" ht="14.1" customHeight="1" x14ac:dyDescent="0.2">
      <c r="C1042" s="46"/>
      <c r="D1042" s="47"/>
      <c r="E1042" s="48"/>
      <c r="F1042" s="49"/>
    </row>
    <row r="1043" spans="3:6" ht="14.1" customHeight="1" x14ac:dyDescent="0.2">
      <c r="C1043" s="46"/>
      <c r="D1043" s="47"/>
      <c r="E1043" s="48"/>
      <c r="F1043" s="49"/>
    </row>
    <row r="1044" spans="3:6" ht="14.1" customHeight="1" x14ac:dyDescent="0.2">
      <c r="C1044" s="46"/>
      <c r="D1044" s="47"/>
      <c r="E1044" s="48"/>
      <c r="F1044" s="49"/>
    </row>
    <row r="1045" spans="3:6" ht="14.1" customHeight="1" x14ac:dyDescent="0.2">
      <c r="C1045" s="46"/>
      <c r="D1045" s="47"/>
      <c r="E1045" s="48"/>
      <c r="F1045" s="49"/>
    </row>
  </sheetData>
  <mergeCells count="131">
    <mergeCell ref="J14:N14"/>
    <mergeCell ref="J15:N15"/>
    <mergeCell ref="J5:N5"/>
    <mergeCell ref="J6:N6"/>
    <mergeCell ref="J7:N7"/>
    <mergeCell ref="J8:N8"/>
    <mergeCell ref="J9:N9"/>
    <mergeCell ref="J10:N10"/>
    <mergeCell ref="J11:N11"/>
    <mergeCell ref="J12:N12"/>
    <mergeCell ref="J13:N13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9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5"/>
  <sheetViews>
    <sheetView view="pageBreakPreview" zoomScale="115" zoomScaleNormal="100" zoomScaleSheetLayoutView="115" workbookViewId="0">
      <selection activeCell="E7" sqref="E7"/>
    </sheetView>
  </sheetViews>
  <sheetFormatPr defaultRowHeight="12.75" x14ac:dyDescent="0.2"/>
  <cols>
    <col min="1" max="1" width="35" customWidth="1"/>
    <col min="2" max="2" width="20" customWidth="1"/>
    <col min="3" max="3" width="17.85546875" customWidth="1"/>
    <col min="4" max="4" width="19.85546875" customWidth="1"/>
    <col min="5" max="5" width="19.7109375" customWidth="1"/>
    <col min="7" max="7" width="19.140625" customWidth="1"/>
  </cols>
  <sheetData>
    <row r="3" spans="1:8" ht="18" x14ac:dyDescent="0.2">
      <c r="A3" s="219" t="s">
        <v>141</v>
      </c>
      <c r="B3" s="219"/>
      <c r="C3" s="219"/>
      <c r="D3" s="219"/>
      <c r="E3" s="219"/>
      <c r="F3" s="63"/>
    </row>
    <row r="4" spans="1:8" ht="15" x14ac:dyDescent="0.2">
      <c r="A4" s="68"/>
      <c r="B4" s="68"/>
      <c r="C4" s="68"/>
      <c r="D4" s="68"/>
      <c r="E4" s="63"/>
      <c r="F4" s="63"/>
    </row>
    <row r="5" spans="1:8" ht="15" x14ac:dyDescent="0.2">
      <c r="A5" s="68"/>
      <c r="B5" s="68"/>
      <c r="C5" s="68"/>
      <c r="D5" s="68"/>
      <c r="E5" s="63"/>
      <c r="F5" s="63"/>
    </row>
    <row r="6" spans="1:8" ht="15" x14ac:dyDescent="0.25">
      <c r="A6" s="105" t="s">
        <v>107</v>
      </c>
      <c r="B6" s="106" t="s">
        <v>130</v>
      </c>
      <c r="C6" s="105" t="s">
        <v>108</v>
      </c>
      <c r="D6" s="107" t="s">
        <v>114</v>
      </c>
      <c r="E6" s="107" t="s">
        <v>113</v>
      </c>
      <c r="F6" s="63"/>
    </row>
    <row r="7" spans="1:8" ht="17.25" customHeight="1" x14ac:dyDescent="0.2">
      <c r="A7" s="109" t="s">
        <v>128</v>
      </c>
      <c r="B7" s="110">
        <f>encarregado!E116</f>
        <v>9041.1</v>
      </c>
      <c r="C7" s="111">
        <v>1</v>
      </c>
      <c r="D7" s="110">
        <f>B7</f>
        <v>9041.1</v>
      </c>
      <c r="E7" s="110">
        <f>D7*12</f>
        <v>108493.20000000001</v>
      </c>
      <c r="F7" s="63"/>
    </row>
    <row r="8" spans="1:8" ht="19.5" customHeight="1" x14ac:dyDescent="0.2">
      <c r="A8" s="109" t="s">
        <v>129</v>
      </c>
      <c r="B8" s="110">
        <f>'tecnico de manutenção'!E116</f>
        <v>7639.95</v>
      </c>
      <c r="C8" s="111">
        <v>1</v>
      </c>
      <c r="D8" s="110">
        <f>B8</f>
        <v>7639.95</v>
      </c>
      <c r="E8" s="110">
        <f>D8*12</f>
        <v>91679.4</v>
      </c>
      <c r="F8" s="63"/>
    </row>
    <row r="9" spans="1:8" ht="21" customHeight="1" x14ac:dyDescent="0.2">
      <c r="A9" s="109" t="s">
        <v>139</v>
      </c>
      <c r="B9" s="110">
        <f>'mecânico de refrigeração'!E116</f>
        <v>6020.93</v>
      </c>
      <c r="C9" s="111">
        <v>1</v>
      </c>
      <c r="D9" s="110">
        <f>B9</f>
        <v>6020.93</v>
      </c>
      <c r="E9" s="110">
        <f>D9*12</f>
        <v>72251.16</v>
      </c>
      <c r="F9" s="63"/>
    </row>
    <row r="10" spans="1:8" ht="14.25" x14ac:dyDescent="0.2">
      <c r="A10" s="112"/>
      <c r="B10" s="110"/>
      <c r="C10" s="111"/>
      <c r="D10" s="110"/>
      <c r="E10" s="110"/>
      <c r="F10" s="63"/>
    </row>
    <row r="11" spans="1:8" ht="15" x14ac:dyDescent="0.2">
      <c r="A11" s="220" t="s">
        <v>109</v>
      </c>
      <c r="B11" s="220"/>
      <c r="C11" s="220"/>
      <c r="D11" s="108">
        <f>SUM(D7:D10)</f>
        <v>22701.98</v>
      </c>
      <c r="E11" s="108">
        <f>SUM(E7:E10)</f>
        <v>272423.76</v>
      </c>
      <c r="F11" s="63"/>
    </row>
    <row r="14" spans="1:8" ht="15" x14ac:dyDescent="0.2">
      <c r="A14" s="227" t="s">
        <v>110</v>
      </c>
      <c r="B14" s="228"/>
      <c r="C14" s="228"/>
      <c r="D14" s="228"/>
      <c r="E14" s="228"/>
      <c r="F14" s="66"/>
    </row>
    <row r="15" spans="1:8" ht="14.25" x14ac:dyDescent="0.2">
      <c r="A15" s="221" t="s">
        <v>111</v>
      </c>
      <c r="B15" s="222"/>
      <c r="C15" s="222"/>
      <c r="D15" s="223"/>
      <c r="E15" s="65">
        <f>D11</f>
        <v>22701.98</v>
      </c>
      <c r="F15" s="67"/>
    </row>
    <row r="16" spans="1:8" ht="14.25" x14ac:dyDescent="0.2">
      <c r="A16" s="224" t="s">
        <v>112</v>
      </c>
      <c r="B16" s="225"/>
      <c r="C16" s="225"/>
      <c r="D16" s="226"/>
      <c r="E16" s="65">
        <f>E15*12</f>
        <v>272423.76</v>
      </c>
      <c r="F16" s="67"/>
      <c r="G16" s="63"/>
      <c r="H16" s="66"/>
    </row>
    <row r="17" spans="1:8" ht="39" customHeight="1" x14ac:dyDescent="0.2">
      <c r="A17" s="218"/>
      <c r="B17" s="218"/>
      <c r="C17" s="218"/>
      <c r="D17" s="218"/>
      <c r="E17" s="218"/>
      <c r="F17" s="67"/>
      <c r="G17" s="63"/>
      <c r="H17" s="66"/>
    </row>
    <row r="18" spans="1:8" x14ac:dyDescent="0.2">
      <c r="A18" s="63"/>
      <c r="B18" s="63"/>
      <c r="C18" s="63"/>
      <c r="D18" s="64"/>
      <c r="E18" s="63"/>
      <c r="F18" s="63"/>
      <c r="G18" s="63"/>
      <c r="H18" s="63"/>
    </row>
    <row r="19" spans="1:8" ht="13.5" thickBot="1" x14ac:dyDescent="0.25">
      <c r="A19" s="63"/>
      <c r="B19" s="63"/>
      <c r="C19" s="63"/>
      <c r="D19" s="64"/>
      <c r="E19" s="63"/>
      <c r="F19" s="63"/>
      <c r="G19" s="63"/>
      <c r="H19" s="63"/>
    </row>
    <row r="20" spans="1:8" ht="25.5" x14ac:dyDescent="0.2">
      <c r="A20" s="115" t="s">
        <v>53</v>
      </c>
      <c r="B20" s="116" t="s">
        <v>145</v>
      </c>
      <c r="C20" s="116" t="s">
        <v>146</v>
      </c>
      <c r="D20" s="212" t="s">
        <v>147</v>
      </c>
      <c r="E20" s="213"/>
      <c r="F20" s="63"/>
      <c r="G20" s="63"/>
      <c r="H20" s="63"/>
    </row>
    <row r="21" spans="1:8" ht="39" thickBot="1" x14ac:dyDescent="0.25">
      <c r="A21" s="117" t="s">
        <v>148</v>
      </c>
      <c r="B21" s="123">
        <f>E16</f>
        <v>272423.76</v>
      </c>
      <c r="C21" s="124">
        <v>0.3</v>
      </c>
      <c r="D21" s="214">
        <f>B21*C21</f>
        <v>81727.127999999997</v>
      </c>
      <c r="E21" s="215"/>
      <c r="G21" s="69"/>
    </row>
    <row r="22" spans="1:8" ht="15.75" thickBot="1" x14ac:dyDescent="0.3">
      <c r="A22" s="113"/>
      <c r="B22" s="113"/>
      <c r="C22" s="113"/>
      <c r="D22" s="113"/>
      <c r="E22" s="122"/>
    </row>
    <row r="23" spans="1:8" ht="15" x14ac:dyDescent="0.25">
      <c r="A23" s="209" t="s">
        <v>149</v>
      </c>
      <c r="B23" s="210"/>
      <c r="C23" s="211"/>
      <c r="D23" s="118"/>
      <c r="E23" s="118"/>
    </row>
    <row r="24" spans="1:8" ht="51" customHeight="1" x14ac:dyDescent="0.25">
      <c r="A24" s="114" t="s">
        <v>150</v>
      </c>
      <c r="B24" s="216" t="s">
        <v>151</v>
      </c>
      <c r="C24" s="217"/>
      <c r="D24" s="119"/>
      <c r="E24" s="119"/>
    </row>
    <row r="25" spans="1:8" ht="15.75" thickBot="1" x14ac:dyDescent="0.3">
      <c r="A25" s="120" t="s">
        <v>152</v>
      </c>
      <c r="B25" s="207">
        <f>E11+D21</f>
        <v>354150.88800000004</v>
      </c>
      <c r="C25" s="208"/>
      <c r="D25" s="121"/>
      <c r="E25" s="125"/>
    </row>
  </sheetData>
  <mergeCells count="11">
    <mergeCell ref="A17:E17"/>
    <mergeCell ref="A3:E3"/>
    <mergeCell ref="A11:C11"/>
    <mergeCell ref="A15:D15"/>
    <mergeCell ref="A16:D16"/>
    <mergeCell ref="A14:E14"/>
    <mergeCell ref="B25:C25"/>
    <mergeCell ref="A23:C23"/>
    <mergeCell ref="D20:E20"/>
    <mergeCell ref="D21:E21"/>
    <mergeCell ref="B24:C24"/>
  </mergeCells>
  <pageMargins left="0.78740157480314965" right="0.78740157480314965" top="1.9685039370078741" bottom="0.78740157480314965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BC Líder - Diurno</vt:lpstr>
      <vt:lpstr>BC Líder - Noturno</vt:lpstr>
      <vt:lpstr>encarregado</vt:lpstr>
      <vt:lpstr>tecnico de manutenção</vt:lpstr>
      <vt:lpstr>mecânico de refrigeração</vt:lpstr>
      <vt:lpstr>Planilha Resumo </vt:lpstr>
      <vt:lpstr>'BC Líder - Diurno'!Area_de_impressao</vt:lpstr>
      <vt:lpstr>'BC Líder - Noturno'!Area_de_impressao</vt:lpstr>
      <vt:lpstr>encarregado!Area_de_impressao</vt:lpstr>
      <vt:lpstr>'mecânico de refrigeração'!Area_de_impressao</vt:lpstr>
      <vt:lpstr>'tecnico de manutenção'!Area_de_impressao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Fernanda Carvalho Silva</dc:creator>
  <cp:lastModifiedBy>Usuário do Windows</cp:lastModifiedBy>
  <cp:lastPrinted>2023-02-02T14:33:50Z</cp:lastPrinted>
  <dcterms:created xsi:type="dcterms:W3CDTF">2007-07-12T20:07:59Z</dcterms:created>
  <dcterms:modified xsi:type="dcterms:W3CDTF">2023-02-02T14:34:35Z</dcterms:modified>
</cp:coreProperties>
</file>